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9580" windowHeight="166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<sst xmlns="http://schemas.openxmlformats.org/spreadsheetml/2006/main" count="20" uniqueCount="11">
  <si>
    <t>Gebühren gemäss Verordnung über die Notariatstarife</t>
  </si>
  <si>
    <t>Interessewert:</t>
  </si>
  <si>
    <t>Mimimum</t>
  </si>
  <si>
    <t>Mittelwert</t>
  </si>
  <si>
    <t>Maximum</t>
  </si>
  <si>
    <t>Abtretung von Grundstücken, Errichtung Stiftung</t>
  </si>
  <si>
    <t>Abtretung GmbH-Anteil</t>
  </si>
  <si>
    <t>Inventar und Begründung STWE</t>
  </si>
  <si>
    <t>Grundpfandrechte</t>
  </si>
  <si>
    <t>Gesellschaftsgründungen und Fusionen</t>
  </si>
  <si>
    <t>Kaufpreis, Rohvermögen des Inventars, Gesellschaftskapital, Anlagekosten Stockwerkeigentum, Schuldbriefsumme eingeben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</si>
</sst>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#,##0_);\(&quot;Fr.&quot;#,##0\)"/>
    <numFmt numFmtId="173" formatCode="&quot;Fr.&quot;#,##0_);[Red]\(&quot;Fr.&quot;#,##0\)"/>
    <numFmt numFmtId="174" formatCode="&quot;Fr.&quot;#,##0.00_);\(&quot;Fr.&quot;#,##0.00\)"/>
    <numFmt numFmtId="175" formatCode="&quot;Fr.&quot;#,##0.00_);[Red]\(&quot;Fr.&quot;#,##0.00\)"/>
    <numFmt numFmtId="176" formatCode="_(&quot;Fr.&quot;* #,##0_);_(&quot;Fr.&quot;* \(#,##0\);_(&quot;Fr.&quot;* &quot;-&quot;_);_(@_)"/>
    <numFmt numFmtId="177" formatCode="_(* #,##0_);_(* \(#,##0\);_(* &quot;-&quot;_);_(@_)"/>
    <numFmt numFmtId="178" formatCode="_(&quot;Fr.&quot;* #,##0.00_);_(&quot;Fr.&quot;* \(#,##0.00\);_(&quot;Fr.&quot;* &quot;-&quot;??_);_(@_)"/>
    <numFmt numFmtId="179" formatCode="_(* #,##0.00_);_(* \(#,##0.00\);_(* &quot;-&quot;??_);_(@_)"/>
    <numFmt numFmtId="180" formatCode="0.00000"/>
    <numFmt numFmtId="181" formatCode="&quot;Fr.&quot;#,##0.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_ [$CHF-1407]\ * #,##0.00_ ;_ [$CHF-1407]\ * \-#,##0.00_ ;_ [$CHF-1407]\ * &quot;-&quot;??_ ;_ @_ "/>
    <numFmt numFmtId="186" formatCode="&quot;CHF&quot;\ \ #,##0.00"/>
    <numFmt numFmtId="187" formatCode="&quot;Fr.&quot;&quot;CHF&quot;\ \ #,##0.00"/>
  </numFmts>
  <fonts count="37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7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0" fontId="0" fillId="34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33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85" fontId="1" fillId="36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6" fontId="1" fillId="37" borderId="14" xfId="0" applyNumberFormat="1" applyFont="1" applyFill="1" applyBorder="1" applyAlignment="1">
      <alignment horizontal="center"/>
    </xf>
    <xf numFmtId="186" fontId="1" fillId="37" borderId="12" xfId="0" applyNumberFormat="1" applyFont="1" applyFill="1" applyBorder="1" applyAlignment="1">
      <alignment horizontal="center"/>
    </xf>
    <xf numFmtId="186" fontId="1" fillId="34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6" fontId="1" fillId="35" borderId="12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L3" sqref="L3"/>
    </sheetView>
  </sheetViews>
  <sheetFormatPr defaultColWidth="11.421875" defaultRowHeight="12.75"/>
  <cols>
    <col min="3" max="3" width="3.421875" style="0" customWidth="1"/>
    <col min="5" max="5" width="16.421875" style="0" customWidth="1"/>
    <col min="6" max="6" width="3.140625" style="0" customWidth="1"/>
    <col min="9" max="9" width="4.28125" style="0" customWidth="1"/>
    <col min="10" max="10" width="9.00390625" style="0" customWidth="1"/>
    <col min="11" max="11" width="10.00390625" style="0" customWidth="1"/>
  </cols>
  <sheetData>
    <row r="1" spans="1:1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ht="13.5" thickBot="1"/>
    <row r="5" spans="3:6" ht="12.75">
      <c r="C5" s="23"/>
      <c r="D5" s="24"/>
      <c r="E5" s="24"/>
      <c r="F5" s="25"/>
    </row>
    <row r="6" spans="1:11" ht="55.5" customHeight="1">
      <c r="A6" s="32" t="s">
        <v>1</v>
      </c>
      <c r="B6" s="32"/>
      <c r="C6" s="26"/>
      <c r="D6" s="33">
        <v>0</v>
      </c>
      <c r="E6" s="33"/>
      <c r="F6" s="27"/>
      <c r="G6" s="20"/>
      <c r="H6" s="31" t="s">
        <v>10</v>
      </c>
      <c r="I6" s="31"/>
      <c r="J6" s="31"/>
      <c r="K6" s="31"/>
    </row>
    <row r="7" spans="1:11" ht="18.75" thickBot="1">
      <c r="A7" s="20"/>
      <c r="B7" s="20"/>
      <c r="C7" s="28"/>
      <c r="D7" s="22"/>
      <c r="E7" s="22"/>
      <c r="F7" s="29"/>
      <c r="G7" s="20"/>
      <c r="H7" s="20"/>
      <c r="I7" s="20"/>
      <c r="J7" s="20"/>
      <c r="K7" s="20"/>
    </row>
    <row r="8" spans="1:11" ht="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8.7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0" ht="18">
      <c r="A10" s="35">
        <f>Tabelle2!O41</f>
        <v>715</v>
      </c>
      <c r="B10" s="36"/>
      <c r="C10" s="21"/>
      <c r="D10" s="37">
        <f>Tabelle2!P41</f>
        <v>820</v>
      </c>
      <c r="E10" s="37"/>
      <c r="F10" s="21"/>
      <c r="G10" s="40">
        <f>Tabelle2!Q41</f>
        <v>925</v>
      </c>
      <c r="H10" s="40"/>
      <c r="I10" s="30"/>
      <c r="J10" t="s">
        <v>5</v>
      </c>
    </row>
    <row r="11" spans="1:10" ht="18.75" thickBot="1">
      <c r="A11" s="38" t="s">
        <v>2</v>
      </c>
      <c r="B11" s="39"/>
      <c r="C11" s="22"/>
      <c r="D11" s="39" t="s">
        <v>3</v>
      </c>
      <c r="E11" s="39"/>
      <c r="F11" s="22"/>
      <c r="G11" s="39" t="s">
        <v>4</v>
      </c>
      <c r="H11" s="39"/>
      <c r="I11" s="29"/>
      <c r="J11" t="s">
        <v>6</v>
      </c>
    </row>
    <row r="12" spans="1:11" ht="18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8.75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0" ht="18">
      <c r="A14" s="35">
        <f>Tabelle3!O19</f>
        <v>750</v>
      </c>
      <c r="B14" s="36"/>
      <c r="C14" s="21"/>
      <c r="D14" s="37">
        <f>Tabelle3!P19</f>
        <v>1200</v>
      </c>
      <c r="E14" s="37"/>
      <c r="F14" s="21"/>
      <c r="G14" s="40">
        <f>Tabelle3!Q19</f>
        <v>1650</v>
      </c>
      <c r="H14" s="40"/>
      <c r="I14" s="30"/>
      <c r="J14" t="s">
        <v>7</v>
      </c>
    </row>
    <row r="15" spans="1:9" ht="18.75" thickBot="1">
      <c r="A15" s="38" t="s">
        <v>2</v>
      </c>
      <c r="B15" s="39"/>
      <c r="C15" s="22"/>
      <c r="D15" s="39" t="s">
        <v>3</v>
      </c>
      <c r="E15" s="39"/>
      <c r="F15" s="22"/>
      <c r="G15" s="39" t="s">
        <v>4</v>
      </c>
      <c r="H15" s="39"/>
      <c r="I15" s="29"/>
    </row>
    <row r="16" spans="1:11" ht="18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8.75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0" ht="18">
      <c r="A18" s="35">
        <f>Tabelle4!O19</f>
        <v>510</v>
      </c>
      <c r="B18" s="36"/>
      <c r="C18" s="21"/>
      <c r="D18" s="37">
        <f>Tabelle4!P19</f>
        <v>600</v>
      </c>
      <c r="E18" s="37"/>
      <c r="F18" s="21"/>
      <c r="G18" s="40">
        <f>Tabelle4!Q19</f>
        <v>690</v>
      </c>
      <c r="H18" s="40"/>
      <c r="I18" s="30"/>
      <c r="J18" t="s">
        <v>8</v>
      </c>
    </row>
    <row r="19" spans="1:9" ht="18.75" thickBot="1">
      <c r="A19" s="38" t="s">
        <v>2</v>
      </c>
      <c r="B19" s="39"/>
      <c r="C19" s="22"/>
      <c r="D19" s="39" t="s">
        <v>3</v>
      </c>
      <c r="E19" s="39"/>
      <c r="F19" s="22"/>
      <c r="G19" s="39" t="s">
        <v>4</v>
      </c>
      <c r="H19" s="39"/>
      <c r="I19" s="29"/>
    </row>
    <row r="20" spans="1:11" ht="18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8.75" thickBo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0" ht="18">
      <c r="A22" s="35">
        <f>Tabelle5!O19</f>
        <v>1000</v>
      </c>
      <c r="B22" s="36"/>
      <c r="C22" s="21"/>
      <c r="D22" s="37">
        <f>Tabelle5!P19</f>
        <v>1300</v>
      </c>
      <c r="E22" s="37"/>
      <c r="F22" s="21"/>
      <c r="G22" s="40">
        <f>Tabelle5!Q19</f>
        <v>1600</v>
      </c>
      <c r="H22" s="40"/>
      <c r="I22" s="30"/>
      <c r="J22" t="s">
        <v>9</v>
      </c>
    </row>
    <row r="23" spans="1:9" ht="18.75" thickBot="1">
      <c r="A23" s="38" t="s">
        <v>2</v>
      </c>
      <c r="B23" s="39"/>
      <c r="C23" s="22"/>
      <c r="D23" s="39" t="s">
        <v>3</v>
      </c>
      <c r="E23" s="39"/>
      <c r="F23" s="22"/>
      <c r="G23" s="39" t="s">
        <v>4</v>
      </c>
      <c r="H23" s="39"/>
      <c r="I23" s="29"/>
    </row>
  </sheetData>
  <sheetProtection/>
  <mergeCells count="28">
    <mergeCell ref="A23:B23"/>
    <mergeCell ref="D23:E23"/>
    <mergeCell ref="G23:H23"/>
    <mergeCell ref="A19:B19"/>
    <mergeCell ref="D19:E19"/>
    <mergeCell ref="G19:H19"/>
    <mergeCell ref="A22:B22"/>
    <mergeCell ref="D22:E22"/>
    <mergeCell ref="G22:H22"/>
    <mergeCell ref="A15:B15"/>
    <mergeCell ref="D15:E15"/>
    <mergeCell ref="G15:H15"/>
    <mergeCell ref="A18:B18"/>
    <mergeCell ref="D18:E18"/>
    <mergeCell ref="G18:H18"/>
    <mergeCell ref="A11:B11"/>
    <mergeCell ref="D11:E11"/>
    <mergeCell ref="G11:H11"/>
    <mergeCell ref="G10:H10"/>
    <mergeCell ref="A14:B14"/>
    <mergeCell ref="D14:E14"/>
    <mergeCell ref="G14:H14"/>
    <mergeCell ref="H6:K6"/>
    <mergeCell ref="A6:B6"/>
    <mergeCell ref="D6:E6"/>
    <mergeCell ref="A1:J3"/>
    <mergeCell ref="A10:B10"/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F1">
      <selection activeCell="F1" sqref="F1"/>
    </sheetView>
  </sheetViews>
  <sheetFormatPr defaultColWidth="11.421875" defaultRowHeight="12.75"/>
  <sheetData>
    <row r="1" spans="1:17" ht="12.75">
      <c r="A1" s="1">
        <v>0</v>
      </c>
      <c r="B1" s="2">
        <v>715</v>
      </c>
      <c r="C1" s="1"/>
      <c r="D1" s="1"/>
      <c r="E1" s="3">
        <v>820</v>
      </c>
      <c r="F1" s="1"/>
      <c r="G1" s="1"/>
      <c r="H1" s="4">
        <v>925</v>
      </c>
      <c r="I1" s="1"/>
      <c r="J1" s="1"/>
      <c r="K1" s="1">
        <f>K2+0</f>
        <v>0</v>
      </c>
      <c r="L1" s="5">
        <f aca="true" t="shared" si="0" ref="L1:L39">K1-A1</f>
        <v>0</v>
      </c>
      <c r="M1" s="1">
        <f>IF(L1&lt;0,0,1)</f>
        <v>1</v>
      </c>
      <c r="N1" s="1">
        <f aca="true" t="shared" si="1" ref="N1:N38">IF(M2=1,0,1)</f>
        <v>1</v>
      </c>
      <c r="O1" s="1">
        <f aca="true" t="shared" si="2" ref="O1:O39">M1*N1*(B1+L1*D1)</f>
        <v>715</v>
      </c>
      <c r="P1" s="1">
        <f aca="true" t="shared" si="3" ref="P1:P39">M1*N1*(E1+L1*G1)</f>
        <v>820</v>
      </c>
      <c r="Q1" s="1">
        <f aca="true" t="shared" si="4" ref="Q1:Q39">M1*N1*(H1+L1*J1)</f>
        <v>925</v>
      </c>
    </row>
    <row r="2" spans="1:17" ht="12.75">
      <c r="A2" s="6">
        <v>100000</v>
      </c>
      <c r="B2" s="7">
        <v>715</v>
      </c>
      <c r="C2" s="8">
        <f>B3-B2</f>
        <v>300</v>
      </c>
      <c r="D2" s="9">
        <f>C2/(A3-A2)</f>
        <v>0.003</v>
      </c>
      <c r="E2" s="10">
        <v>820</v>
      </c>
      <c r="F2" s="8">
        <f aca="true" t="shared" si="5" ref="F2:F38">E3-E2</f>
        <v>400</v>
      </c>
      <c r="G2" s="9">
        <f>F2/(A3-A2)</f>
        <v>0.004</v>
      </c>
      <c r="H2" s="11">
        <v>925</v>
      </c>
      <c r="I2" s="8">
        <f>H3-H2</f>
        <v>500</v>
      </c>
      <c r="J2" s="9">
        <f>I2/(A3-A2)</f>
        <v>0.005</v>
      </c>
      <c r="K2" s="12">
        <f>Tabelle1!D6</f>
        <v>0</v>
      </c>
      <c r="L2" s="5">
        <f t="shared" si="0"/>
        <v>-100000</v>
      </c>
      <c r="M2" s="1">
        <f>IF(L2&lt;0,0,1)</f>
        <v>0</v>
      </c>
      <c r="N2" s="1">
        <f t="shared" si="1"/>
        <v>1</v>
      </c>
      <c r="O2" s="1">
        <f t="shared" si="2"/>
        <v>0</v>
      </c>
      <c r="P2" s="1">
        <f t="shared" si="3"/>
        <v>0</v>
      </c>
      <c r="Q2" s="1">
        <f t="shared" si="4"/>
        <v>0</v>
      </c>
    </row>
    <row r="3" spans="1:17" ht="12.75">
      <c r="A3" s="6">
        <v>200000</v>
      </c>
      <c r="B3" s="7">
        <v>1015</v>
      </c>
      <c r="C3" s="8">
        <f>B4-B3</f>
        <v>290</v>
      </c>
      <c r="D3" s="9">
        <f>C3/(A4-A3)</f>
        <v>0.0029</v>
      </c>
      <c r="E3" s="10">
        <v>1220</v>
      </c>
      <c r="F3" s="8">
        <f t="shared" si="5"/>
        <v>385</v>
      </c>
      <c r="G3" s="9">
        <f>F3/(A4-A3)</f>
        <v>0.00385</v>
      </c>
      <c r="H3" s="11">
        <v>1425</v>
      </c>
      <c r="I3" s="8">
        <f>H4-H3</f>
        <v>480</v>
      </c>
      <c r="J3" s="9">
        <f>I3/(A4-A3)</f>
        <v>0.0048</v>
      </c>
      <c r="K3" s="1">
        <f>K2+0</f>
        <v>0</v>
      </c>
      <c r="L3" s="5">
        <f t="shared" si="0"/>
        <v>-200000</v>
      </c>
      <c r="M3" s="1">
        <f aca="true" t="shared" si="6" ref="M3:M39">IF(L3&lt;0,0,1)</f>
        <v>0</v>
      </c>
      <c r="N3" s="1">
        <f t="shared" si="1"/>
        <v>1</v>
      </c>
      <c r="O3" s="1">
        <f t="shared" si="2"/>
        <v>0</v>
      </c>
      <c r="P3" s="1">
        <f t="shared" si="3"/>
        <v>0</v>
      </c>
      <c r="Q3" s="1">
        <f t="shared" si="4"/>
        <v>0</v>
      </c>
    </row>
    <row r="4" spans="1:17" ht="12.75">
      <c r="A4" s="6">
        <v>300000</v>
      </c>
      <c r="B4" s="7">
        <v>1305</v>
      </c>
      <c r="C4" s="8">
        <f aca="true" t="shared" si="7" ref="C4:C38">B5-B4</f>
        <v>280</v>
      </c>
      <c r="D4" s="9">
        <f aca="true" t="shared" si="8" ref="D4:D38">C4/(A5-A4)</f>
        <v>0.0028</v>
      </c>
      <c r="E4" s="10">
        <v>1605</v>
      </c>
      <c r="F4" s="8">
        <f>E5-E4</f>
        <v>370</v>
      </c>
      <c r="G4" s="9">
        <f aca="true" t="shared" si="9" ref="G4:G38">F4/(A5-A4)</f>
        <v>0.0037</v>
      </c>
      <c r="H4" s="11">
        <v>1905</v>
      </c>
      <c r="I4" s="8">
        <f>H5-H4</f>
        <v>460</v>
      </c>
      <c r="J4" s="9">
        <f aca="true" t="shared" si="10" ref="J4:J38">I4/(A5-A4)</f>
        <v>0.0046</v>
      </c>
      <c r="K4" s="1">
        <f>K3+0</f>
        <v>0</v>
      </c>
      <c r="L4" s="5">
        <f t="shared" si="0"/>
        <v>-300000</v>
      </c>
      <c r="M4" s="1">
        <f t="shared" si="6"/>
        <v>0</v>
      </c>
      <c r="N4" s="1">
        <f t="shared" si="1"/>
        <v>1</v>
      </c>
      <c r="O4" s="1">
        <f t="shared" si="2"/>
        <v>0</v>
      </c>
      <c r="P4" s="1">
        <f t="shared" si="3"/>
        <v>0</v>
      </c>
      <c r="Q4" s="1">
        <f t="shared" si="4"/>
        <v>0</v>
      </c>
    </row>
    <row r="5" spans="1:17" ht="12.75">
      <c r="A5" s="6">
        <v>400000</v>
      </c>
      <c r="B5" s="7">
        <v>1585</v>
      </c>
      <c r="C5" s="8">
        <f t="shared" si="7"/>
        <v>280</v>
      </c>
      <c r="D5" s="9">
        <f t="shared" si="8"/>
        <v>0.0028</v>
      </c>
      <c r="E5" s="10">
        <v>1975</v>
      </c>
      <c r="F5" s="8">
        <f>E6-E5</f>
        <v>370</v>
      </c>
      <c r="G5" s="9">
        <f t="shared" si="9"/>
        <v>0.0037</v>
      </c>
      <c r="H5" s="11">
        <v>2365</v>
      </c>
      <c r="I5" s="8">
        <f>H6-H5</f>
        <v>460</v>
      </c>
      <c r="J5" s="9">
        <f t="shared" si="10"/>
        <v>0.0046</v>
      </c>
      <c r="K5" s="1">
        <f>K4+0</f>
        <v>0</v>
      </c>
      <c r="L5" s="5">
        <f t="shared" si="0"/>
        <v>-400000</v>
      </c>
      <c r="M5" s="1">
        <f t="shared" si="6"/>
        <v>0</v>
      </c>
      <c r="N5" s="1">
        <f t="shared" si="1"/>
        <v>1</v>
      </c>
      <c r="O5" s="1">
        <f t="shared" si="2"/>
        <v>0</v>
      </c>
      <c r="P5" s="1">
        <f t="shared" si="3"/>
        <v>0</v>
      </c>
      <c r="Q5" s="1">
        <f t="shared" si="4"/>
        <v>0</v>
      </c>
    </row>
    <row r="6" spans="1:17" ht="12.75">
      <c r="A6" s="6">
        <v>500000</v>
      </c>
      <c r="B6" s="7">
        <v>1865</v>
      </c>
      <c r="C6" s="8">
        <f t="shared" si="7"/>
        <v>210</v>
      </c>
      <c r="D6" s="9">
        <f t="shared" si="8"/>
        <v>0.0021</v>
      </c>
      <c r="E6" s="10">
        <v>2345</v>
      </c>
      <c r="F6" s="8">
        <f t="shared" si="5"/>
        <v>280</v>
      </c>
      <c r="G6" s="9">
        <f t="shared" si="9"/>
        <v>0.0028</v>
      </c>
      <c r="H6" s="11">
        <v>2825</v>
      </c>
      <c r="I6" s="8">
        <f>H7-H6</f>
        <v>350</v>
      </c>
      <c r="J6" s="9">
        <f t="shared" si="10"/>
        <v>0.0035</v>
      </c>
      <c r="K6" s="1">
        <f aca="true" t="shared" si="11" ref="K6:K39">K5+0</f>
        <v>0</v>
      </c>
      <c r="L6" s="5">
        <f t="shared" si="0"/>
        <v>-500000</v>
      </c>
      <c r="M6" s="1">
        <f t="shared" si="6"/>
        <v>0</v>
      </c>
      <c r="N6" s="1">
        <f t="shared" si="1"/>
        <v>1</v>
      </c>
      <c r="O6" s="1">
        <f t="shared" si="2"/>
        <v>0</v>
      </c>
      <c r="P6" s="1">
        <f t="shared" si="3"/>
        <v>0</v>
      </c>
      <c r="Q6" s="1">
        <f t="shared" si="4"/>
        <v>0</v>
      </c>
    </row>
    <row r="7" spans="1:17" ht="12.75">
      <c r="A7" s="6">
        <v>600000</v>
      </c>
      <c r="B7" s="7">
        <v>2075</v>
      </c>
      <c r="C7" s="8">
        <f t="shared" si="7"/>
        <v>210</v>
      </c>
      <c r="D7" s="9">
        <f t="shared" si="8"/>
        <v>0.0021</v>
      </c>
      <c r="E7" s="10">
        <v>2625</v>
      </c>
      <c r="F7" s="8">
        <f t="shared" si="5"/>
        <v>280</v>
      </c>
      <c r="G7" s="9">
        <f t="shared" si="9"/>
        <v>0.0028</v>
      </c>
      <c r="H7" s="11">
        <v>3175</v>
      </c>
      <c r="I7" s="8">
        <f aca="true" t="shared" si="12" ref="I7:I38">H8-H7</f>
        <v>350</v>
      </c>
      <c r="J7" s="9">
        <f t="shared" si="10"/>
        <v>0.0035</v>
      </c>
      <c r="K7" s="1">
        <f t="shared" si="11"/>
        <v>0</v>
      </c>
      <c r="L7" s="5">
        <f t="shared" si="0"/>
        <v>-600000</v>
      </c>
      <c r="M7" s="1">
        <f t="shared" si="6"/>
        <v>0</v>
      </c>
      <c r="N7" s="1">
        <f t="shared" si="1"/>
        <v>1</v>
      </c>
      <c r="O7" s="1">
        <f t="shared" si="2"/>
        <v>0</v>
      </c>
      <c r="P7" s="1">
        <f t="shared" si="3"/>
        <v>0</v>
      </c>
      <c r="Q7" s="1">
        <f t="shared" si="4"/>
        <v>0</v>
      </c>
    </row>
    <row r="8" spans="1:17" ht="12.75">
      <c r="A8" s="6">
        <v>700000</v>
      </c>
      <c r="B8" s="7">
        <v>2285</v>
      </c>
      <c r="C8" s="8">
        <f t="shared" si="7"/>
        <v>210</v>
      </c>
      <c r="D8" s="9">
        <f t="shared" si="8"/>
        <v>0.0021</v>
      </c>
      <c r="E8" s="10">
        <v>2905</v>
      </c>
      <c r="F8" s="8">
        <f t="shared" si="5"/>
        <v>280</v>
      </c>
      <c r="G8" s="9">
        <f t="shared" si="9"/>
        <v>0.0028</v>
      </c>
      <c r="H8" s="11">
        <v>3525</v>
      </c>
      <c r="I8" s="8">
        <f t="shared" si="12"/>
        <v>350</v>
      </c>
      <c r="J8" s="9">
        <f t="shared" si="10"/>
        <v>0.0035</v>
      </c>
      <c r="K8" s="1">
        <f t="shared" si="11"/>
        <v>0</v>
      </c>
      <c r="L8" s="5">
        <f t="shared" si="0"/>
        <v>-700000</v>
      </c>
      <c r="M8" s="1">
        <f t="shared" si="6"/>
        <v>0</v>
      </c>
      <c r="N8" s="1">
        <f t="shared" si="1"/>
        <v>1</v>
      </c>
      <c r="O8" s="1">
        <f t="shared" si="2"/>
        <v>0</v>
      </c>
      <c r="P8" s="1">
        <f t="shared" si="3"/>
        <v>0</v>
      </c>
      <c r="Q8" s="1">
        <f t="shared" si="4"/>
        <v>0</v>
      </c>
    </row>
    <row r="9" spans="1:17" ht="12.75">
      <c r="A9" s="6">
        <v>800000</v>
      </c>
      <c r="B9" s="7">
        <v>2495</v>
      </c>
      <c r="C9" s="8">
        <f t="shared" si="7"/>
        <v>210</v>
      </c>
      <c r="D9" s="9">
        <f t="shared" si="8"/>
        <v>0.0021</v>
      </c>
      <c r="E9" s="10">
        <v>3185</v>
      </c>
      <c r="F9" s="8">
        <f t="shared" si="5"/>
        <v>280</v>
      </c>
      <c r="G9" s="9">
        <f t="shared" si="9"/>
        <v>0.0028</v>
      </c>
      <c r="H9" s="11">
        <v>3875</v>
      </c>
      <c r="I9" s="8">
        <f t="shared" si="12"/>
        <v>350</v>
      </c>
      <c r="J9" s="9">
        <f t="shared" si="10"/>
        <v>0.0035</v>
      </c>
      <c r="K9" s="1">
        <f t="shared" si="11"/>
        <v>0</v>
      </c>
      <c r="L9" s="5">
        <f t="shared" si="0"/>
        <v>-800000</v>
      </c>
      <c r="M9" s="1">
        <f t="shared" si="6"/>
        <v>0</v>
      </c>
      <c r="N9" s="1">
        <f t="shared" si="1"/>
        <v>1</v>
      </c>
      <c r="O9" s="1">
        <f t="shared" si="2"/>
        <v>0</v>
      </c>
      <c r="P9" s="1">
        <f t="shared" si="3"/>
        <v>0</v>
      </c>
      <c r="Q9" s="1">
        <f t="shared" si="4"/>
        <v>0</v>
      </c>
    </row>
    <row r="10" spans="1:17" ht="12.75">
      <c r="A10" s="6">
        <v>900000</v>
      </c>
      <c r="B10" s="7">
        <v>2705</v>
      </c>
      <c r="C10" s="8">
        <f t="shared" si="7"/>
        <v>210</v>
      </c>
      <c r="D10" s="9">
        <f t="shared" si="8"/>
        <v>0.0021</v>
      </c>
      <c r="E10" s="10">
        <v>3465</v>
      </c>
      <c r="F10" s="8">
        <f t="shared" si="5"/>
        <v>280</v>
      </c>
      <c r="G10" s="9">
        <f t="shared" si="9"/>
        <v>0.0028</v>
      </c>
      <c r="H10" s="11">
        <v>4225</v>
      </c>
      <c r="I10" s="8">
        <f t="shared" si="12"/>
        <v>350</v>
      </c>
      <c r="J10" s="9">
        <f t="shared" si="10"/>
        <v>0.0035</v>
      </c>
      <c r="K10" s="1">
        <f t="shared" si="11"/>
        <v>0</v>
      </c>
      <c r="L10" s="5">
        <f t="shared" si="0"/>
        <v>-900000</v>
      </c>
      <c r="M10" s="1">
        <f t="shared" si="6"/>
        <v>0</v>
      </c>
      <c r="N10" s="1">
        <f t="shared" si="1"/>
        <v>1</v>
      </c>
      <c r="O10" s="1">
        <f t="shared" si="2"/>
        <v>0</v>
      </c>
      <c r="P10" s="1">
        <f t="shared" si="3"/>
        <v>0</v>
      </c>
      <c r="Q10" s="1">
        <f t="shared" si="4"/>
        <v>0</v>
      </c>
    </row>
    <row r="11" spans="1:17" ht="12.75">
      <c r="A11" s="6">
        <v>1000000</v>
      </c>
      <c r="B11" s="7">
        <v>2915</v>
      </c>
      <c r="C11" s="8">
        <f t="shared" si="7"/>
        <v>150</v>
      </c>
      <c r="D11" s="9">
        <f t="shared" si="8"/>
        <v>0.0015</v>
      </c>
      <c r="E11" s="10">
        <v>3745</v>
      </c>
      <c r="F11" s="8">
        <f t="shared" si="5"/>
        <v>210</v>
      </c>
      <c r="G11" s="9">
        <f t="shared" si="9"/>
        <v>0.0021</v>
      </c>
      <c r="H11" s="11">
        <v>4575</v>
      </c>
      <c r="I11" s="8">
        <f t="shared" si="12"/>
        <v>270</v>
      </c>
      <c r="J11" s="9">
        <f t="shared" si="10"/>
        <v>0.0027</v>
      </c>
      <c r="K11" s="1">
        <f t="shared" si="11"/>
        <v>0</v>
      </c>
      <c r="L11" s="5">
        <f t="shared" si="0"/>
        <v>-1000000</v>
      </c>
      <c r="M11" s="1">
        <f t="shared" si="6"/>
        <v>0</v>
      </c>
      <c r="N11" s="1">
        <f t="shared" si="1"/>
        <v>1</v>
      </c>
      <c r="O11" s="1">
        <f t="shared" si="2"/>
        <v>0</v>
      </c>
      <c r="P11" s="1">
        <f t="shared" si="3"/>
        <v>0</v>
      </c>
      <c r="Q11" s="1">
        <f t="shared" si="4"/>
        <v>0</v>
      </c>
    </row>
    <row r="12" spans="1:17" ht="12.75">
      <c r="A12" s="6">
        <v>1100000</v>
      </c>
      <c r="B12" s="7">
        <v>3065</v>
      </c>
      <c r="C12" s="8">
        <f t="shared" si="7"/>
        <v>150</v>
      </c>
      <c r="D12" s="9">
        <f t="shared" si="8"/>
        <v>0.0015</v>
      </c>
      <c r="E12" s="10">
        <v>3955</v>
      </c>
      <c r="F12" s="8">
        <f t="shared" si="5"/>
        <v>210</v>
      </c>
      <c r="G12" s="9">
        <f t="shared" si="9"/>
        <v>0.0021</v>
      </c>
      <c r="H12" s="11">
        <v>4845</v>
      </c>
      <c r="I12" s="8">
        <f t="shared" si="12"/>
        <v>270</v>
      </c>
      <c r="J12" s="9">
        <f t="shared" si="10"/>
        <v>0.0027</v>
      </c>
      <c r="K12" s="1">
        <f t="shared" si="11"/>
        <v>0</v>
      </c>
      <c r="L12" s="5">
        <f t="shared" si="0"/>
        <v>-1100000</v>
      </c>
      <c r="M12" s="1">
        <f t="shared" si="6"/>
        <v>0</v>
      </c>
      <c r="N12" s="1">
        <f t="shared" si="1"/>
        <v>1</v>
      </c>
      <c r="O12" s="1">
        <f t="shared" si="2"/>
        <v>0</v>
      </c>
      <c r="P12" s="1">
        <f t="shared" si="3"/>
        <v>0</v>
      </c>
      <c r="Q12" s="1">
        <f t="shared" si="4"/>
        <v>0</v>
      </c>
    </row>
    <row r="13" spans="1:17" ht="12.75">
      <c r="A13" s="6">
        <v>1200000</v>
      </c>
      <c r="B13" s="7">
        <v>3215</v>
      </c>
      <c r="C13" s="8">
        <f t="shared" si="7"/>
        <v>150</v>
      </c>
      <c r="D13" s="9">
        <f t="shared" si="8"/>
        <v>0.0015</v>
      </c>
      <c r="E13" s="10">
        <v>4165</v>
      </c>
      <c r="F13" s="8">
        <f t="shared" si="5"/>
        <v>210</v>
      </c>
      <c r="G13" s="9">
        <f t="shared" si="9"/>
        <v>0.0021</v>
      </c>
      <c r="H13" s="11">
        <v>5115</v>
      </c>
      <c r="I13" s="8">
        <f t="shared" si="12"/>
        <v>270</v>
      </c>
      <c r="J13" s="9">
        <f t="shared" si="10"/>
        <v>0.0027</v>
      </c>
      <c r="K13" s="1">
        <f t="shared" si="11"/>
        <v>0</v>
      </c>
      <c r="L13" s="5">
        <f t="shared" si="0"/>
        <v>-1200000</v>
      </c>
      <c r="M13" s="1">
        <f t="shared" si="6"/>
        <v>0</v>
      </c>
      <c r="N13" s="1">
        <f t="shared" si="1"/>
        <v>1</v>
      </c>
      <c r="O13" s="1">
        <f t="shared" si="2"/>
        <v>0</v>
      </c>
      <c r="P13" s="1">
        <f t="shared" si="3"/>
        <v>0</v>
      </c>
      <c r="Q13" s="1">
        <f t="shared" si="4"/>
        <v>0</v>
      </c>
    </row>
    <row r="14" spans="1:17" ht="12.75">
      <c r="A14" s="6">
        <v>1300000</v>
      </c>
      <c r="B14" s="7">
        <v>3365</v>
      </c>
      <c r="C14" s="8">
        <f t="shared" si="7"/>
        <v>150</v>
      </c>
      <c r="D14" s="9">
        <f t="shared" si="8"/>
        <v>0.0015</v>
      </c>
      <c r="E14" s="10">
        <v>4375</v>
      </c>
      <c r="F14" s="8">
        <f t="shared" si="5"/>
        <v>210</v>
      </c>
      <c r="G14" s="9">
        <f t="shared" si="9"/>
        <v>0.0021</v>
      </c>
      <c r="H14" s="11">
        <v>5385</v>
      </c>
      <c r="I14" s="8">
        <f t="shared" si="12"/>
        <v>270</v>
      </c>
      <c r="J14" s="9">
        <f t="shared" si="10"/>
        <v>0.0027</v>
      </c>
      <c r="K14" s="1">
        <f t="shared" si="11"/>
        <v>0</v>
      </c>
      <c r="L14" s="5">
        <f t="shared" si="0"/>
        <v>-1300000</v>
      </c>
      <c r="M14" s="1">
        <f t="shared" si="6"/>
        <v>0</v>
      </c>
      <c r="N14" s="1">
        <f t="shared" si="1"/>
        <v>1</v>
      </c>
      <c r="O14" s="1">
        <f t="shared" si="2"/>
        <v>0</v>
      </c>
      <c r="P14" s="1">
        <f t="shared" si="3"/>
        <v>0</v>
      </c>
      <c r="Q14" s="1">
        <f t="shared" si="4"/>
        <v>0</v>
      </c>
    </row>
    <row r="15" spans="1:17" ht="12.75">
      <c r="A15" s="6">
        <v>1400000</v>
      </c>
      <c r="B15" s="7">
        <v>3515</v>
      </c>
      <c r="C15" s="8">
        <f t="shared" si="7"/>
        <v>150</v>
      </c>
      <c r="D15" s="9">
        <f t="shared" si="8"/>
        <v>0.0015</v>
      </c>
      <c r="E15" s="10">
        <v>4585</v>
      </c>
      <c r="F15" s="8">
        <f t="shared" si="5"/>
        <v>210</v>
      </c>
      <c r="G15" s="9">
        <f t="shared" si="9"/>
        <v>0.0021</v>
      </c>
      <c r="H15" s="11">
        <v>5655</v>
      </c>
      <c r="I15" s="8">
        <f t="shared" si="12"/>
        <v>270</v>
      </c>
      <c r="J15" s="9">
        <f t="shared" si="10"/>
        <v>0.0027</v>
      </c>
      <c r="K15" s="1">
        <f t="shared" si="11"/>
        <v>0</v>
      </c>
      <c r="L15" s="5">
        <f t="shared" si="0"/>
        <v>-1400000</v>
      </c>
      <c r="M15" s="1">
        <f t="shared" si="6"/>
        <v>0</v>
      </c>
      <c r="N15" s="1">
        <f t="shared" si="1"/>
        <v>1</v>
      </c>
      <c r="O15" s="1">
        <f t="shared" si="2"/>
        <v>0</v>
      </c>
      <c r="P15" s="1">
        <f t="shared" si="3"/>
        <v>0</v>
      </c>
      <c r="Q15" s="1">
        <f t="shared" si="4"/>
        <v>0</v>
      </c>
    </row>
    <row r="16" spans="1:17" ht="12.75">
      <c r="A16" s="6">
        <v>1500000</v>
      </c>
      <c r="B16" s="7">
        <v>3665</v>
      </c>
      <c r="C16" s="8">
        <f t="shared" si="7"/>
        <v>190</v>
      </c>
      <c r="D16" s="9">
        <f t="shared" si="8"/>
        <v>0.0019</v>
      </c>
      <c r="E16" s="10">
        <v>4795</v>
      </c>
      <c r="F16" s="8">
        <f t="shared" si="5"/>
        <v>240</v>
      </c>
      <c r="G16" s="9">
        <f t="shared" si="9"/>
        <v>0.0024</v>
      </c>
      <c r="H16" s="11">
        <v>5925</v>
      </c>
      <c r="I16" s="8">
        <f t="shared" si="12"/>
        <v>290</v>
      </c>
      <c r="J16" s="9">
        <f t="shared" si="10"/>
        <v>0.0029</v>
      </c>
      <c r="K16" s="1">
        <f t="shared" si="11"/>
        <v>0</v>
      </c>
      <c r="L16" s="5">
        <f t="shared" si="0"/>
        <v>-1500000</v>
      </c>
      <c r="M16" s="1">
        <f t="shared" si="6"/>
        <v>0</v>
      </c>
      <c r="N16" s="1">
        <f t="shared" si="1"/>
        <v>1</v>
      </c>
      <c r="O16" s="1">
        <f t="shared" si="2"/>
        <v>0</v>
      </c>
      <c r="P16" s="1">
        <f t="shared" si="3"/>
        <v>0</v>
      </c>
      <c r="Q16" s="1">
        <f t="shared" si="4"/>
        <v>0</v>
      </c>
    </row>
    <row r="17" spans="1:17" ht="12.75">
      <c r="A17" s="6">
        <v>1600000</v>
      </c>
      <c r="B17" s="7">
        <v>3855</v>
      </c>
      <c r="C17" s="8">
        <f t="shared" si="7"/>
        <v>190</v>
      </c>
      <c r="D17" s="9">
        <f t="shared" si="8"/>
        <v>0.0019</v>
      </c>
      <c r="E17" s="10">
        <v>5035</v>
      </c>
      <c r="F17" s="8">
        <f t="shared" si="5"/>
        <v>240</v>
      </c>
      <c r="G17" s="9">
        <f t="shared" si="9"/>
        <v>0.0024</v>
      </c>
      <c r="H17" s="11">
        <v>6215</v>
      </c>
      <c r="I17" s="8">
        <f t="shared" si="12"/>
        <v>290</v>
      </c>
      <c r="J17" s="9">
        <f t="shared" si="10"/>
        <v>0.0029</v>
      </c>
      <c r="K17" s="1">
        <f t="shared" si="11"/>
        <v>0</v>
      </c>
      <c r="L17" s="5">
        <f t="shared" si="0"/>
        <v>-1600000</v>
      </c>
      <c r="M17" s="1">
        <f t="shared" si="6"/>
        <v>0</v>
      </c>
      <c r="N17" s="1">
        <f t="shared" si="1"/>
        <v>1</v>
      </c>
      <c r="O17" s="1">
        <f t="shared" si="2"/>
        <v>0</v>
      </c>
      <c r="P17" s="1">
        <f t="shared" si="3"/>
        <v>0</v>
      </c>
      <c r="Q17" s="1">
        <f t="shared" si="4"/>
        <v>0</v>
      </c>
    </row>
    <row r="18" spans="1:17" ht="12.75">
      <c r="A18" s="6">
        <v>1700000</v>
      </c>
      <c r="B18" s="7">
        <v>4045</v>
      </c>
      <c r="C18" s="8">
        <f t="shared" si="7"/>
        <v>190</v>
      </c>
      <c r="D18" s="9">
        <f t="shared" si="8"/>
        <v>0.0019</v>
      </c>
      <c r="E18" s="10">
        <v>5275</v>
      </c>
      <c r="F18" s="8">
        <f t="shared" si="5"/>
        <v>240</v>
      </c>
      <c r="G18" s="9">
        <f t="shared" si="9"/>
        <v>0.0024</v>
      </c>
      <c r="H18" s="11">
        <v>6505</v>
      </c>
      <c r="I18" s="8">
        <f t="shared" si="12"/>
        <v>290</v>
      </c>
      <c r="J18" s="9">
        <f t="shared" si="10"/>
        <v>0.0029</v>
      </c>
      <c r="K18" s="1">
        <f t="shared" si="11"/>
        <v>0</v>
      </c>
      <c r="L18" s="5">
        <f t="shared" si="0"/>
        <v>-1700000</v>
      </c>
      <c r="M18" s="1">
        <f t="shared" si="6"/>
        <v>0</v>
      </c>
      <c r="N18" s="1">
        <f t="shared" si="1"/>
        <v>1</v>
      </c>
      <c r="O18" s="1">
        <f t="shared" si="2"/>
        <v>0</v>
      </c>
      <c r="P18" s="1">
        <f t="shared" si="3"/>
        <v>0</v>
      </c>
      <c r="Q18" s="1">
        <f t="shared" si="4"/>
        <v>0</v>
      </c>
    </row>
    <row r="19" spans="1:17" ht="12.75">
      <c r="A19" s="6">
        <v>1800000</v>
      </c>
      <c r="B19" s="7">
        <v>4235</v>
      </c>
      <c r="C19" s="8">
        <f t="shared" si="7"/>
        <v>190</v>
      </c>
      <c r="D19" s="9">
        <f t="shared" si="8"/>
        <v>0.0019</v>
      </c>
      <c r="E19" s="10">
        <v>5515</v>
      </c>
      <c r="F19" s="8">
        <f t="shared" si="5"/>
        <v>240</v>
      </c>
      <c r="G19" s="9">
        <f t="shared" si="9"/>
        <v>0.0024</v>
      </c>
      <c r="H19" s="11">
        <v>6795</v>
      </c>
      <c r="I19" s="8">
        <f t="shared" si="12"/>
        <v>290</v>
      </c>
      <c r="J19" s="9">
        <f t="shared" si="10"/>
        <v>0.0029</v>
      </c>
      <c r="K19" s="1">
        <f t="shared" si="11"/>
        <v>0</v>
      </c>
      <c r="L19" s="5">
        <f t="shared" si="0"/>
        <v>-1800000</v>
      </c>
      <c r="M19" s="1">
        <f t="shared" si="6"/>
        <v>0</v>
      </c>
      <c r="N19" s="1">
        <f t="shared" si="1"/>
        <v>1</v>
      </c>
      <c r="O19" s="1">
        <f t="shared" si="2"/>
        <v>0</v>
      </c>
      <c r="P19" s="1">
        <f t="shared" si="3"/>
        <v>0</v>
      </c>
      <c r="Q19" s="1">
        <f t="shared" si="4"/>
        <v>0</v>
      </c>
    </row>
    <row r="20" spans="1:17" ht="12.75">
      <c r="A20" s="6">
        <v>1900000</v>
      </c>
      <c r="B20" s="7">
        <v>4425</v>
      </c>
      <c r="C20" s="8">
        <f t="shared" si="7"/>
        <v>190</v>
      </c>
      <c r="D20" s="9">
        <f t="shared" si="8"/>
        <v>0.0019</v>
      </c>
      <c r="E20" s="10">
        <v>5755</v>
      </c>
      <c r="F20" s="8">
        <f t="shared" si="5"/>
        <v>240</v>
      </c>
      <c r="G20" s="9">
        <f t="shared" si="9"/>
        <v>0.0024</v>
      </c>
      <c r="H20" s="11">
        <v>7085</v>
      </c>
      <c r="I20" s="8">
        <f t="shared" si="12"/>
        <v>290</v>
      </c>
      <c r="J20" s="9">
        <f t="shared" si="10"/>
        <v>0.0029</v>
      </c>
      <c r="K20" s="1">
        <f t="shared" si="11"/>
        <v>0</v>
      </c>
      <c r="L20" s="5">
        <f t="shared" si="0"/>
        <v>-1900000</v>
      </c>
      <c r="M20" s="1">
        <f t="shared" si="6"/>
        <v>0</v>
      </c>
      <c r="N20" s="1">
        <f t="shared" si="1"/>
        <v>1</v>
      </c>
      <c r="O20" s="1">
        <f t="shared" si="2"/>
        <v>0</v>
      </c>
      <c r="P20" s="1">
        <f t="shared" si="3"/>
        <v>0</v>
      </c>
      <c r="Q20" s="1">
        <f t="shared" si="4"/>
        <v>0</v>
      </c>
    </row>
    <row r="21" spans="1:17" ht="12.75">
      <c r="A21" s="6">
        <v>2000000</v>
      </c>
      <c r="B21" s="7">
        <v>4615</v>
      </c>
      <c r="C21" s="8">
        <f t="shared" si="7"/>
        <v>1250</v>
      </c>
      <c r="D21" s="9">
        <f t="shared" si="8"/>
        <v>0.00125</v>
      </c>
      <c r="E21" s="10">
        <v>5995</v>
      </c>
      <c r="F21" s="8">
        <f t="shared" si="5"/>
        <v>1700</v>
      </c>
      <c r="G21" s="9">
        <f t="shared" si="9"/>
        <v>0.0017</v>
      </c>
      <c r="H21" s="11">
        <v>7375</v>
      </c>
      <c r="I21" s="8">
        <f t="shared" si="12"/>
        <v>2150</v>
      </c>
      <c r="J21" s="9">
        <f t="shared" si="10"/>
        <v>0.00215</v>
      </c>
      <c r="K21" s="1">
        <f t="shared" si="11"/>
        <v>0</v>
      </c>
      <c r="L21" s="5">
        <f t="shared" si="0"/>
        <v>-2000000</v>
      </c>
      <c r="M21" s="1">
        <f t="shared" si="6"/>
        <v>0</v>
      </c>
      <c r="N21" s="1">
        <f t="shared" si="1"/>
        <v>1</v>
      </c>
      <c r="O21" s="1">
        <f t="shared" si="2"/>
        <v>0</v>
      </c>
      <c r="P21" s="1">
        <f t="shared" si="3"/>
        <v>0</v>
      </c>
      <c r="Q21" s="1">
        <f t="shared" si="4"/>
        <v>0</v>
      </c>
    </row>
    <row r="22" spans="1:17" ht="12.75">
      <c r="A22" s="6">
        <v>3000000</v>
      </c>
      <c r="B22" s="7">
        <v>5865</v>
      </c>
      <c r="C22" s="8">
        <f t="shared" si="7"/>
        <v>1250</v>
      </c>
      <c r="D22" s="9">
        <f t="shared" si="8"/>
        <v>0.00125</v>
      </c>
      <c r="E22" s="10">
        <v>7695</v>
      </c>
      <c r="F22" s="8">
        <f t="shared" si="5"/>
        <v>1700</v>
      </c>
      <c r="G22" s="9">
        <f t="shared" si="9"/>
        <v>0.0017</v>
      </c>
      <c r="H22" s="11">
        <v>9525</v>
      </c>
      <c r="I22" s="8">
        <f t="shared" si="12"/>
        <v>2150</v>
      </c>
      <c r="J22" s="9">
        <f t="shared" si="10"/>
        <v>0.00215</v>
      </c>
      <c r="K22" s="1">
        <f t="shared" si="11"/>
        <v>0</v>
      </c>
      <c r="L22" s="5">
        <f t="shared" si="0"/>
        <v>-3000000</v>
      </c>
      <c r="M22" s="1">
        <f t="shared" si="6"/>
        <v>0</v>
      </c>
      <c r="N22" s="1">
        <f t="shared" si="1"/>
        <v>1</v>
      </c>
      <c r="O22" s="1">
        <f t="shared" si="2"/>
        <v>0</v>
      </c>
      <c r="P22" s="1">
        <f t="shared" si="3"/>
        <v>0</v>
      </c>
      <c r="Q22" s="1">
        <f t="shared" si="4"/>
        <v>0</v>
      </c>
    </row>
    <row r="23" spans="1:17" ht="12.75">
      <c r="A23" s="6">
        <v>4000000</v>
      </c>
      <c r="B23" s="7">
        <v>7115</v>
      </c>
      <c r="C23" s="8">
        <f t="shared" si="7"/>
        <v>1250</v>
      </c>
      <c r="D23" s="9">
        <f t="shared" si="8"/>
        <v>0.00125</v>
      </c>
      <c r="E23" s="10">
        <v>9395</v>
      </c>
      <c r="F23" s="8">
        <f t="shared" si="5"/>
        <v>1700</v>
      </c>
      <c r="G23" s="9">
        <f t="shared" si="9"/>
        <v>0.0017</v>
      </c>
      <c r="H23" s="11">
        <v>11675</v>
      </c>
      <c r="I23" s="8">
        <f t="shared" si="12"/>
        <v>2150</v>
      </c>
      <c r="J23" s="9">
        <f t="shared" si="10"/>
        <v>0.00215</v>
      </c>
      <c r="K23" s="1">
        <f t="shared" si="11"/>
        <v>0</v>
      </c>
      <c r="L23" s="5">
        <f t="shared" si="0"/>
        <v>-4000000</v>
      </c>
      <c r="M23" s="1">
        <f t="shared" si="6"/>
        <v>0</v>
      </c>
      <c r="N23" s="1">
        <f t="shared" si="1"/>
        <v>1</v>
      </c>
      <c r="O23" s="1">
        <f t="shared" si="2"/>
        <v>0</v>
      </c>
      <c r="P23" s="1">
        <f t="shared" si="3"/>
        <v>0</v>
      </c>
      <c r="Q23" s="1">
        <f t="shared" si="4"/>
        <v>0</v>
      </c>
    </row>
    <row r="24" spans="1:17" ht="12.75">
      <c r="A24" s="6">
        <v>5000000</v>
      </c>
      <c r="B24" s="7">
        <v>8365</v>
      </c>
      <c r="C24" s="8">
        <f t="shared" si="7"/>
        <v>900</v>
      </c>
      <c r="D24" s="9">
        <f t="shared" si="8"/>
        <v>0.0009</v>
      </c>
      <c r="E24" s="10">
        <v>11095</v>
      </c>
      <c r="F24" s="8">
        <f t="shared" si="5"/>
        <v>1150</v>
      </c>
      <c r="G24" s="9">
        <f t="shared" si="9"/>
        <v>0.00115</v>
      </c>
      <c r="H24" s="11">
        <v>13825</v>
      </c>
      <c r="I24" s="8">
        <f t="shared" si="12"/>
        <v>1400</v>
      </c>
      <c r="J24" s="9">
        <f t="shared" si="10"/>
        <v>0.0014</v>
      </c>
      <c r="K24" s="1">
        <f t="shared" si="11"/>
        <v>0</v>
      </c>
      <c r="L24" s="5">
        <f t="shared" si="0"/>
        <v>-5000000</v>
      </c>
      <c r="M24" s="1">
        <f t="shared" si="6"/>
        <v>0</v>
      </c>
      <c r="N24" s="1">
        <f t="shared" si="1"/>
        <v>1</v>
      </c>
      <c r="O24" s="1">
        <f t="shared" si="2"/>
        <v>0</v>
      </c>
      <c r="P24" s="1">
        <f t="shared" si="3"/>
        <v>0</v>
      </c>
      <c r="Q24" s="1">
        <f t="shared" si="4"/>
        <v>0</v>
      </c>
    </row>
    <row r="25" spans="1:17" ht="12.75">
      <c r="A25" s="6">
        <v>6000000</v>
      </c>
      <c r="B25" s="7">
        <v>9265</v>
      </c>
      <c r="C25" s="8">
        <f t="shared" si="7"/>
        <v>900</v>
      </c>
      <c r="D25" s="9">
        <f t="shared" si="8"/>
        <v>0.0009</v>
      </c>
      <c r="E25" s="10">
        <v>12245</v>
      </c>
      <c r="F25" s="8">
        <f t="shared" si="5"/>
        <v>1150</v>
      </c>
      <c r="G25" s="9">
        <f t="shared" si="9"/>
        <v>0.00115</v>
      </c>
      <c r="H25" s="11">
        <v>15225</v>
      </c>
      <c r="I25" s="8">
        <f t="shared" si="12"/>
        <v>1400</v>
      </c>
      <c r="J25" s="9">
        <f t="shared" si="10"/>
        <v>0.0014</v>
      </c>
      <c r="K25" s="1">
        <f t="shared" si="11"/>
        <v>0</v>
      </c>
      <c r="L25" s="5">
        <f t="shared" si="0"/>
        <v>-6000000</v>
      </c>
      <c r="M25" s="1">
        <f t="shared" si="6"/>
        <v>0</v>
      </c>
      <c r="N25" s="1">
        <f t="shared" si="1"/>
        <v>1</v>
      </c>
      <c r="O25" s="1">
        <f t="shared" si="2"/>
        <v>0</v>
      </c>
      <c r="P25" s="1">
        <f t="shared" si="3"/>
        <v>0</v>
      </c>
      <c r="Q25" s="1">
        <f t="shared" si="4"/>
        <v>0</v>
      </c>
    </row>
    <row r="26" spans="1:17" ht="12.75">
      <c r="A26" s="6">
        <v>7000000</v>
      </c>
      <c r="B26" s="7">
        <v>10165</v>
      </c>
      <c r="C26" s="8">
        <f t="shared" si="7"/>
        <v>900</v>
      </c>
      <c r="D26" s="9">
        <f t="shared" si="8"/>
        <v>0.0009</v>
      </c>
      <c r="E26" s="10">
        <v>13395</v>
      </c>
      <c r="F26" s="8">
        <f t="shared" si="5"/>
        <v>1150</v>
      </c>
      <c r="G26" s="9">
        <f t="shared" si="9"/>
        <v>0.00115</v>
      </c>
      <c r="H26" s="11">
        <v>16625</v>
      </c>
      <c r="I26" s="8">
        <f t="shared" si="12"/>
        <v>1400</v>
      </c>
      <c r="J26" s="9">
        <f t="shared" si="10"/>
        <v>0.0014</v>
      </c>
      <c r="K26" s="1">
        <f t="shared" si="11"/>
        <v>0</v>
      </c>
      <c r="L26" s="5">
        <f t="shared" si="0"/>
        <v>-7000000</v>
      </c>
      <c r="M26" s="1">
        <f t="shared" si="6"/>
        <v>0</v>
      </c>
      <c r="N26" s="1">
        <f t="shared" si="1"/>
        <v>1</v>
      </c>
      <c r="O26" s="1">
        <f t="shared" si="2"/>
        <v>0</v>
      </c>
      <c r="P26" s="1">
        <f t="shared" si="3"/>
        <v>0</v>
      </c>
      <c r="Q26" s="1">
        <f t="shared" si="4"/>
        <v>0</v>
      </c>
    </row>
    <row r="27" spans="1:17" ht="12.75">
      <c r="A27" s="6">
        <v>8000000</v>
      </c>
      <c r="B27" s="7">
        <v>11065</v>
      </c>
      <c r="C27" s="8">
        <f t="shared" si="7"/>
        <v>900</v>
      </c>
      <c r="D27" s="9">
        <f t="shared" si="8"/>
        <v>0.0009</v>
      </c>
      <c r="E27" s="10">
        <v>14545</v>
      </c>
      <c r="F27" s="8">
        <f t="shared" si="5"/>
        <v>1150</v>
      </c>
      <c r="G27" s="9">
        <f t="shared" si="9"/>
        <v>0.00115</v>
      </c>
      <c r="H27" s="11">
        <v>18025</v>
      </c>
      <c r="I27" s="8">
        <f t="shared" si="12"/>
        <v>1400</v>
      </c>
      <c r="J27" s="9">
        <f t="shared" si="10"/>
        <v>0.0014</v>
      </c>
      <c r="K27" s="1">
        <f t="shared" si="11"/>
        <v>0</v>
      </c>
      <c r="L27" s="5">
        <f t="shared" si="0"/>
        <v>-8000000</v>
      </c>
      <c r="M27" s="1">
        <f t="shared" si="6"/>
        <v>0</v>
      </c>
      <c r="N27" s="1">
        <f t="shared" si="1"/>
        <v>1</v>
      </c>
      <c r="O27" s="1">
        <f t="shared" si="2"/>
        <v>0</v>
      </c>
      <c r="P27" s="1">
        <f t="shared" si="3"/>
        <v>0</v>
      </c>
      <c r="Q27" s="1">
        <f t="shared" si="4"/>
        <v>0</v>
      </c>
    </row>
    <row r="28" spans="1:17" ht="12.75">
      <c r="A28" s="6">
        <v>9000000</v>
      </c>
      <c r="B28" s="7">
        <v>11965</v>
      </c>
      <c r="C28" s="8">
        <f t="shared" si="7"/>
        <v>900</v>
      </c>
      <c r="D28" s="9">
        <f t="shared" si="8"/>
        <v>0.0009</v>
      </c>
      <c r="E28" s="10">
        <v>15695</v>
      </c>
      <c r="F28" s="8">
        <f t="shared" si="5"/>
        <v>1150</v>
      </c>
      <c r="G28" s="9">
        <f t="shared" si="9"/>
        <v>0.00115</v>
      </c>
      <c r="H28" s="11">
        <v>19425</v>
      </c>
      <c r="I28" s="8">
        <f t="shared" si="12"/>
        <v>1400</v>
      </c>
      <c r="J28" s="9">
        <f t="shared" si="10"/>
        <v>0.0014</v>
      </c>
      <c r="K28" s="1">
        <f t="shared" si="11"/>
        <v>0</v>
      </c>
      <c r="L28" s="5">
        <f t="shared" si="0"/>
        <v>-9000000</v>
      </c>
      <c r="M28" s="1">
        <f t="shared" si="6"/>
        <v>0</v>
      </c>
      <c r="N28" s="1">
        <f t="shared" si="1"/>
        <v>1</v>
      </c>
      <c r="O28" s="1">
        <f t="shared" si="2"/>
        <v>0</v>
      </c>
      <c r="P28" s="1">
        <f t="shared" si="3"/>
        <v>0</v>
      </c>
      <c r="Q28" s="1">
        <f t="shared" si="4"/>
        <v>0</v>
      </c>
    </row>
    <row r="29" spans="1:17" ht="12.75">
      <c r="A29" s="6">
        <v>10000000</v>
      </c>
      <c r="B29" s="7">
        <v>12865</v>
      </c>
      <c r="C29" s="8">
        <f t="shared" si="7"/>
        <v>600</v>
      </c>
      <c r="D29" s="9">
        <f t="shared" si="8"/>
        <v>0.0006</v>
      </c>
      <c r="E29" s="10">
        <v>16845</v>
      </c>
      <c r="F29" s="8">
        <f t="shared" si="5"/>
        <v>800</v>
      </c>
      <c r="G29" s="9">
        <f t="shared" si="9"/>
        <v>0.0008</v>
      </c>
      <c r="H29" s="11">
        <v>20825</v>
      </c>
      <c r="I29" s="8">
        <f t="shared" si="12"/>
        <v>1000</v>
      </c>
      <c r="J29" s="9">
        <f t="shared" si="10"/>
        <v>0.001</v>
      </c>
      <c r="K29" s="1">
        <f t="shared" si="11"/>
        <v>0</v>
      </c>
      <c r="L29" s="5">
        <f t="shared" si="0"/>
        <v>-10000000</v>
      </c>
      <c r="M29" s="1">
        <f t="shared" si="6"/>
        <v>0</v>
      </c>
      <c r="N29" s="1">
        <f t="shared" si="1"/>
        <v>1</v>
      </c>
      <c r="O29" s="1">
        <f t="shared" si="2"/>
        <v>0</v>
      </c>
      <c r="P29" s="1">
        <f t="shared" si="3"/>
        <v>0</v>
      </c>
      <c r="Q29" s="1">
        <f t="shared" si="4"/>
        <v>0</v>
      </c>
    </row>
    <row r="30" spans="1:17" ht="12.75">
      <c r="A30" s="6">
        <v>11000000</v>
      </c>
      <c r="B30" s="7">
        <v>13465</v>
      </c>
      <c r="C30" s="8">
        <f t="shared" si="7"/>
        <v>600</v>
      </c>
      <c r="D30" s="9">
        <f t="shared" si="8"/>
        <v>0.0006</v>
      </c>
      <c r="E30" s="10">
        <v>17645</v>
      </c>
      <c r="F30" s="8">
        <f t="shared" si="5"/>
        <v>800</v>
      </c>
      <c r="G30" s="9">
        <f t="shared" si="9"/>
        <v>0.0008</v>
      </c>
      <c r="H30" s="11">
        <v>21825</v>
      </c>
      <c r="I30" s="8">
        <f t="shared" si="12"/>
        <v>1000</v>
      </c>
      <c r="J30" s="9">
        <f t="shared" si="10"/>
        <v>0.001</v>
      </c>
      <c r="K30" s="1">
        <f t="shared" si="11"/>
        <v>0</v>
      </c>
      <c r="L30" s="5">
        <f t="shared" si="0"/>
        <v>-11000000</v>
      </c>
      <c r="M30" s="1">
        <f t="shared" si="6"/>
        <v>0</v>
      </c>
      <c r="N30" s="1">
        <f t="shared" si="1"/>
        <v>1</v>
      </c>
      <c r="O30" s="1">
        <f t="shared" si="2"/>
        <v>0</v>
      </c>
      <c r="P30" s="1">
        <f t="shared" si="3"/>
        <v>0</v>
      </c>
      <c r="Q30" s="1">
        <f t="shared" si="4"/>
        <v>0</v>
      </c>
    </row>
    <row r="31" spans="1:17" ht="12.75">
      <c r="A31" s="6">
        <v>12000000</v>
      </c>
      <c r="B31" s="7">
        <v>14065</v>
      </c>
      <c r="C31" s="8">
        <f t="shared" si="7"/>
        <v>600</v>
      </c>
      <c r="D31" s="9">
        <f t="shared" si="8"/>
        <v>0.0006</v>
      </c>
      <c r="E31" s="10">
        <v>18445</v>
      </c>
      <c r="F31" s="8">
        <f t="shared" si="5"/>
        <v>800</v>
      </c>
      <c r="G31" s="9">
        <f t="shared" si="9"/>
        <v>0.0008</v>
      </c>
      <c r="H31" s="11">
        <v>22825</v>
      </c>
      <c r="I31" s="8">
        <f t="shared" si="12"/>
        <v>1000</v>
      </c>
      <c r="J31" s="9">
        <f t="shared" si="10"/>
        <v>0.001</v>
      </c>
      <c r="K31" s="1">
        <f t="shared" si="11"/>
        <v>0</v>
      </c>
      <c r="L31" s="5">
        <f t="shared" si="0"/>
        <v>-12000000</v>
      </c>
      <c r="M31" s="1">
        <f t="shared" si="6"/>
        <v>0</v>
      </c>
      <c r="N31" s="1">
        <f t="shared" si="1"/>
        <v>1</v>
      </c>
      <c r="O31" s="1">
        <f t="shared" si="2"/>
        <v>0</v>
      </c>
      <c r="P31" s="1">
        <f t="shared" si="3"/>
        <v>0</v>
      </c>
      <c r="Q31" s="1">
        <f t="shared" si="4"/>
        <v>0</v>
      </c>
    </row>
    <row r="32" spans="1:17" ht="12.75">
      <c r="A32" s="6">
        <v>13000000</v>
      </c>
      <c r="B32" s="7">
        <v>14665</v>
      </c>
      <c r="C32" s="8">
        <f t="shared" si="7"/>
        <v>600</v>
      </c>
      <c r="D32" s="9">
        <f t="shared" si="8"/>
        <v>0.0006</v>
      </c>
      <c r="E32" s="10">
        <v>19245</v>
      </c>
      <c r="F32" s="8">
        <f t="shared" si="5"/>
        <v>800</v>
      </c>
      <c r="G32" s="9">
        <f t="shared" si="9"/>
        <v>0.0008</v>
      </c>
      <c r="H32" s="11">
        <v>23825</v>
      </c>
      <c r="I32" s="8">
        <f t="shared" si="12"/>
        <v>1000</v>
      </c>
      <c r="J32" s="9">
        <f t="shared" si="10"/>
        <v>0.001</v>
      </c>
      <c r="K32" s="1">
        <f t="shared" si="11"/>
        <v>0</v>
      </c>
      <c r="L32" s="5">
        <f t="shared" si="0"/>
        <v>-13000000</v>
      </c>
      <c r="M32" s="1">
        <f t="shared" si="6"/>
        <v>0</v>
      </c>
      <c r="N32" s="1">
        <f t="shared" si="1"/>
        <v>1</v>
      </c>
      <c r="O32" s="1">
        <f t="shared" si="2"/>
        <v>0</v>
      </c>
      <c r="P32" s="1">
        <f t="shared" si="3"/>
        <v>0</v>
      </c>
      <c r="Q32" s="1">
        <f t="shared" si="4"/>
        <v>0</v>
      </c>
    </row>
    <row r="33" spans="1:17" ht="12.75">
      <c r="A33" s="6">
        <v>14000000</v>
      </c>
      <c r="B33" s="7">
        <v>15265</v>
      </c>
      <c r="C33" s="8">
        <f t="shared" si="7"/>
        <v>600</v>
      </c>
      <c r="D33" s="9">
        <f t="shared" si="8"/>
        <v>0.0006</v>
      </c>
      <c r="E33" s="10">
        <v>20045</v>
      </c>
      <c r="F33" s="8">
        <f t="shared" si="5"/>
        <v>800</v>
      </c>
      <c r="G33" s="9">
        <f t="shared" si="9"/>
        <v>0.0008</v>
      </c>
      <c r="H33" s="11">
        <v>24825</v>
      </c>
      <c r="I33" s="8">
        <f t="shared" si="12"/>
        <v>1000</v>
      </c>
      <c r="J33" s="9">
        <f t="shared" si="10"/>
        <v>0.001</v>
      </c>
      <c r="K33" s="1">
        <f t="shared" si="11"/>
        <v>0</v>
      </c>
      <c r="L33" s="5">
        <f t="shared" si="0"/>
        <v>-14000000</v>
      </c>
      <c r="M33" s="1">
        <f t="shared" si="6"/>
        <v>0</v>
      </c>
      <c r="N33" s="1">
        <f t="shared" si="1"/>
        <v>1</v>
      </c>
      <c r="O33" s="1">
        <f t="shared" si="2"/>
        <v>0</v>
      </c>
      <c r="P33" s="1">
        <f t="shared" si="3"/>
        <v>0</v>
      </c>
      <c r="Q33" s="1">
        <f t="shared" si="4"/>
        <v>0</v>
      </c>
    </row>
    <row r="34" spans="1:17" ht="12.75">
      <c r="A34" s="6">
        <v>15000000</v>
      </c>
      <c r="B34" s="7">
        <v>15865</v>
      </c>
      <c r="C34" s="8">
        <f t="shared" si="7"/>
        <v>600</v>
      </c>
      <c r="D34" s="9">
        <f t="shared" si="8"/>
        <v>0.0006</v>
      </c>
      <c r="E34" s="10">
        <v>20845</v>
      </c>
      <c r="F34" s="8">
        <f t="shared" si="5"/>
        <v>800</v>
      </c>
      <c r="G34" s="9">
        <f t="shared" si="9"/>
        <v>0.0008</v>
      </c>
      <c r="H34" s="11">
        <v>25825</v>
      </c>
      <c r="I34" s="8">
        <f t="shared" si="12"/>
        <v>1000</v>
      </c>
      <c r="J34" s="9">
        <f t="shared" si="10"/>
        <v>0.001</v>
      </c>
      <c r="K34" s="1">
        <f t="shared" si="11"/>
        <v>0</v>
      </c>
      <c r="L34" s="5">
        <f t="shared" si="0"/>
        <v>-15000000</v>
      </c>
      <c r="M34" s="1">
        <f t="shared" si="6"/>
        <v>0</v>
      </c>
      <c r="N34" s="1">
        <f t="shared" si="1"/>
        <v>1</v>
      </c>
      <c r="O34" s="1">
        <f t="shared" si="2"/>
        <v>0</v>
      </c>
      <c r="P34" s="1">
        <f t="shared" si="3"/>
        <v>0</v>
      </c>
      <c r="Q34" s="1">
        <f t="shared" si="4"/>
        <v>0</v>
      </c>
    </row>
    <row r="35" spans="1:17" ht="12.75">
      <c r="A35" s="6">
        <v>16000000</v>
      </c>
      <c r="B35" s="7">
        <v>16465</v>
      </c>
      <c r="C35" s="8">
        <f t="shared" si="7"/>
        <v>600</v>
      </c>
      <c r="D35" s="9">
        <f t="shared" si="8"/>
        <v>0.0006</v>
      </c>
      <c r="E35" s="10">
        <v>21645</v>
      </c>
      <c r="F35" s="8">
        <f t="shared" si="5"/>
        <v>800</v>
      </c>
      <c r="G35" s="9">
        <f t="shared" si="9"/>
        <v>0.0008</v>
      </c>
      <c r="H35" s="11">
        <v>26825</v>
      </c>
      <c r="I35" s="8">
        <f t="shared" si="12"/>
        <v>1000</v>
      </c>
      <c r="J35" s="9">
        <f t="shared" si="10"/>
        <v>0.001</v>
      </c>
      <c r="K35" s="1">
        <f t="shared" si="11"/>
        <v>0</v>
      </c>
      <c r="L35" s="5">
        <f t="shared" si="0"/>
        <v>-16000000</v>
      </c>
      <c r="M35" s="1">
        <f t="shared" si="6"/>
        <v>0</v>
      </c>
      <c r="N35" s="1">
        <f t="shared" si="1"/>
        <v>1</v>
      </c>
      <c r="O35" s="1">
        <f t="shared" si="2"/>
        <v>0</v>
      </c>
      <c r="P35" s="1">
        <f t="shared" si="3"/>
        <v>0</v>
      </c>
      <c r="Q35" s="1">
        <f t="shared" si="4"/>
        <v>0</v>
      </c>
    </row>
    <row r="36" spans="1:17" ht="12.75">
      <c r="A36" s="6">
        <v>17000000</v>
      </c>
      <c r="B36" s="7">
        <v>17065</v>
      </c>
      <c r="C36" s="8">
        <f t="shared" si="7"/>
        <v>600</v>
      </c>
      <c r="D36" s="9">
        <f t="shared" si="8"/>
        <v>0.0006</v>
      </c>
      <c r="E36" s="10">
        <v>22445</v>
      </c>
      <c r="F36" s="8">
        <f t="shared" si="5"/>
        <v>800</v>
      </c>
      <c r="G36" s="9">
        <f t="shared" si="9"/>
        <v>0.0008</v>
      </c>
      <c r="H36" s="11">
        <v>27825</v>
      </c>
      <c r="I36" s="8">
        <f t="shared" si="12"/>
        <v>1000</v>
      </c>
      <c r="J36" s="9">
        <f t="shared" si="10"/>
        <v>0.001</v>
      </c>
      <c r="K36" s="1">
        <f t="shared" si="11"/>
        <v>0</v>
      </c>
      <c r="L36" s="5">
        <f t="shared" si="0"/>
        <v>-17000000</v>
      </c>
      <c r="M36" s="1">
        <f t="shared" si="6"/>
        <v>0</v>
      </c>
      <c r="N36" s="1">
        <f t="shared" si="1"/>
        <v>1</v>
      </c>
      <c r="O36" s="1">
        <f t="shared" si="2"/>
        <v>0</v>
      </c>
      <c r="P36" s="1">
        <f t="shared" si="3"/>
        <v>0</v>
      </c>
      <c r="Q36" s="1">
        <f t="shared" si="4"/>
        <v>0</v>
      </c>
    </row>
    <row r="37" spans="1:17" ht="12.75">
      <c r="A37" s="6">
        <v>18000000</v>
      </c>
      <c r="B37" s="7">
        <v>17665</v>
      </c>
      <c r="C37" s="8">
        <f t="shared" si="7"/>
        <v>600</v>
      </c>
      <c r="D37" s="9">
        <f t="shared" si="8"/>
        <v>0.0006</v>
      </c>
      <c r="E37" s="10">
        <v>23245</v>
      </c>
      <c r="F37" s="8">
        <f t="shared" si="5"/>
        <v>800</v>
      </c>
      <c r="G37" s="9">
        <f t="shared" si="9"/>
        <v>0.0008</v>
      </c>
      <c r="H37" s="11">
        <v>28825</v>
      </c>
      <c r="I37" s="8">
        <f t="shared" si="12"/>
        <v>1000</v>
      </c>
      <c r="J37" s="9">
        <f t="shared" si="10"/>
        <v>0.001</v>
      </c>
      <c r="K37" s="1">
        <f t="shared" si="11"/>
        <v>0</v>
      </c>
      <c r="L37" s="5">
        <f t="shared" si="0"/>
        <v>-18000000</v>
      </c>
      <c r="M37" s="1">
        <f t="shared" si="6"/>
        <v>0</v>
      </c>
      <c r="N37" s="1">
        <f t="shared" si="1"/>
        <v>1</v>
      </c>
      <c r="O37" s="1">
        <f t="shared" si="2"/>
        <v>0</v>
      </c>
      <c r="P37" s="1">
        <f t="shared" si="3"/>
        <v>0</v>
      </c>
      <c r="Q37" s="1">
        <f t="shared" si="4"/>
        <v>0</v>
      </c>
    </row>
    <row r="38" spans="1:17" ht="12.75">
      <c r="A38" s="6">
        <v>19000000</v>
      </c>
      <c r="B38" s="7">
        <v>18265</v>
      </c>
      <c r="C38" s="8">
        <f t="shared" si="7"/>
        <v>600</v>
      </c>
      <c r="D38" s="9">
        <f t="shared" si="8"/>
        <v>0.0006</v>
      </c>
      <c r="E38" s="10">
        <v>24045</v>
      </c>
      <c r="F38" s="8">
        <f t="shared" si="5"/>
        <v>800</v>
      </c>
      <c r="G38" s="9">
        <f t="shared" si="9"/>
        <v>0.0008</v>
      </c>
      <c r="H38" s="11">
        <v>29825</v>
      </c>
      <c r="I38" s="8">
        <f t="shared" si="12"/>
        <v>1000</v>
      </c>
      <c r="J38" s="9">
        <f t="shared" si="10"/>
        <v>0.001</v>
      </c>
      <c r="K38" s="1">
        <f t="shared" si="11"/>
        <v>0</v>
      </c>
      <c r="L38" s="5">
        <f t="shared" si="0"/>
        <v>-19000000</v>
      </c>
      <c r="M38" s="1">
        <f t="shared" si="6"/>
        <v>0</v>
      </c>
      <c r="N38" s="1">
        <f t="shared" si="1"/>
        <v>1</v>
      </c>
      <c r="O38" s="1">
        <f t="shared" si="2"/>
        <v>0</v>
      </c>
      <c r="P38" s="1">
        <f t="shared" si="3"/>
        <v>0</v>
      </c>
      <c r="Q38" s="1">
        <f t="shared" si="4"/>
        <v>0</v>
      </c>
    </row>
    <row r="39" spans="1:17" ht="12.75">
      <c r="A39" s="6">
        <v>20000000</v>
      </c>
      <c r="B39" s="7">
        <v>18865</v>
      </c>
      <c r="C39" s="8">
        <v>600</v>
      </c>
      <c r="D39" s="9">
        <v>0.0006</v>
      </c>
      <c r="E39" s="10">
        <v>24845</v>
      </c>
      <c r="F39" s="8">
        <v>800</v>
      </c>
      <c r="G39" s="9">
        <v>0.0008</v>
      </c>
      <c r="H39" s="11">
        <v>30825</v>
      </c>
      <c r="I39" s="8">
        <v>1000</v>
      </c>
      <c r="J39" s="9">
        <v>0.001</v>
      </c>
      <c r="K39" s="1">
        <f t="shared" si="11"/>
        <v>0</v>
      </c>
      <c r="L39" s="5">
        <f t="shared" si="0"/>
        <v>-20000000</v>
      </c>
      <c r="M39" s="1">
        <f t="shared" si="6"/>
        <v>0</v>
      </c>
      <c r="N39" s="1">
        <f>IF(M41=1,0,1)</f>
        <v>1</v>
      </c>
      <c r="O39" s="1">
        <f t="shared" si="2"/>
        <v>0</v>
      </c>
      <c r="P39" s="1">
        <f t="shared" si="3"/>
        <v>0</v>
      </c>
      <c r="Q39" s="1">
        <f t="shared" si="4"/>
        <v>0</v>
      </c>
    </row>
    <row r="40" spans="1:17" ht="12.75">
      <c r="A40" s="6"/>
      <c r="B40" s="7"/>
      <c r="C40" s="8"/>
      <c r="D40" s="9"/>
      <c r="E40" s="10"/>
      <c r="F40" s="8"/>
      <c r="G40" s="9"/>
      <c r="H40" s="11"/>
      <c r="I40" s="8"/>
      <c r="J40" s="9"/>
      <c r="K40" s="1"/>
      <c r="L40" s="5"/>
      <c r="M40" s="1"/>
      <c r="N40" s="1"/>
      <c r="O40" s="1">
        <f>IF(L39&gt;0,18865-O39,0)</f>
        <v>0</v>
      </c>
      <c r="P40" s="1">
        <f>IF(L39&gt;0,24845-P39,0)</f>
        <v>0</v>
      </c>
      <c r="Q40" s="1">
        <f>IF(L39&gt;0,30825-Q39,0)</f>
        <v>0</v>
      </c>
    </row>
    <row r="41" spans="1:17" ht="12.75">
      <c r="A41" s="1"/>
      <c r="B41" s="2"/>
      <c r="C41" s="1"/>
      <c r="D41" s="1"/>
      <c r="E41" s="3"/>
      <c r="F41" s="1"/>
      <c r="G41" s="1"/>
      <c r="H41" s="4"/>
      <c r="I41" s="1"/>
      <c r="J41" s="1"/>
      <c r="K41" s="1"/>
      <c r="L41" s="1"/>
      <c r="M41" s="1"/>
      <c r="N41" s="1"/>
      <c r="O41" s="1">
        <f>SUM(O1:O40)</f>
        <v>715</v>
      </c>
      <c r="P41" s="1">
        <f>SUM(P1:P40)</f>
        <v>820</v>
      </c>
      <c r="Q41" s="1">
        <f>SUM(Q1:Q40)</f>
        <v>925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7" ht="12.75">
      <c r="A1" s="1">
        <v>0</v>
      </c>
      <c r="B1" s="2">
        <v>750</v>
      </c>
      <c r="C1" s="1"/>
      <c r="D1" s="1"/>
      <c r="E1" s="3">
        <v>1200</v>
      </c>
      <c r="F1" s="1"/>
      <c r="G1" s="1"/>
      <c r="H1" s="4">
        <v>1650</v>
      </c>
      <c r="I1" s="1"/>
      <c r="J1" s="1"/>
      <c r="K1" s="1">
        <f>K2+0</f>
        <v>0</v>
      </c>
      <c r="L1" s="5">
        <f aca="true" t="shared" si="0" ref="L1:L17">K1-A1</f>
        <v>0</v>
      </c>
      <c r="M1" s="1">
        <f aca="true" t="shared" si="1" ref="M1:M17">IF(L1&lt;0,0,1)</f>
        <v>1</v>
      </c>
      <c r="N1" s="1">
        <f aca="true" t="shared" si="2" ref="N1:N16">IF(M2=1,0,1)</f>
        <v>1</v>
      </c>
      <c r="O1" s="1">
        <f aca="true" t="shared" si="3" ref="O1:O17">M1*N1*(B1+L1*D1)</f>
        <v>750</v>
      </c>
      <c r="P1" s="1">
        <f aca="true" t="shared" si="4" ref="P1:P17">M1*N1*(E1+L1*G1)</f>
        <v>1200</v>
      </c>
      <c r="Q1" s="1">
        <f aca="true" t="shared" si="5" ref="Q1:Q17">M1*N1*(H1+L1*J1)</f>
        <v>1650</v>
      </c>
    </row>
    <row r="2" spans="1:17" ht="12.75">
      <c r="A2" s="13">
        <v>300000</v>
      </c>
      <c r="B2" s="7">
        <v>750</v>
      </c>
      <c r="C2" s="8">
        <f>B3-B2</f>
        <v>275</v>
      </c>
      <c r="D2" s="9">
        <f>C2/(A3-A2)</f>
        <v>0.00275</v>
      </c>
      <c r="E2" s="10">
        <v>1200</v>
      </c>
      <c r="F2" s="8">
        <f aca="true" t="shared" si="6" ref="F2:F16">E3-E2</f>
        <v>300</v>
      </c>
      <c r="G2" s="9">
        <f>F2/(A3-A2)</f>
        <v>0.003</v>
      </c>
      <c r="H2" s="11">
        <v>1650</v>
      </c>
      <c r="I2" s="8">
        <f>H3-H2</f>
        <v>325</v>
      </c>
      <c r="J2" s="9">
        <f>I2/(A3-A2)</f>
        <v>0.00325</v>
      </c>
      <c r="K2" s="12">
        <f>Tabelle1!D6</f>
        <v>0</v>
      </c>
      <c r="L2" s="5">
        <f t="shared" si="0"/>
        <v>-300000</v>
      </c>
      <c r="M2" s="1">
        <f t="shared" si="1"/>
        <v>0</v>
      </c>
      <c r="N2" s="1">
        <f t="shared" si="2"/>
        <v>1</v>
      </c>
      <c r="O2" s="1">
        <f t="shared" si="3"/>
        <v>0</v>
      </c>
      <c r="P2" s="1">
        <f t="shared" si="4"/>
        <v>0</v>
      </c>
      <c r="Q2" s="1">
        <f t="shared" si="5"/>
        <v>0</v>
      </c>
    </row>
    <row r="3" spans="1:17" ht="12.75">
      <c r="A3" s="14">
        <v>400000</v>
      </c>
      <c r="B3" s="7">
        <v>1025</v>
      </c>
      <c r="C3" s="8">
        <f>B4-B3</f>
        <v>275</v>
      </c>
      <c r="D3" s="9">
        <f>C3/(A4-A3)</f>
        <v>0.00275</v>
      </c>
      <c r="E3" s="10">
        <v>1500</v>
      </c>
      <c r="F3" s="8">
        <f t="shared" si="6"/>
        <v>300</v>
      </c>
      <c r="G3" s="9">
        <f>F3/(A4-A3)</f>
        <v>0.003</v>
      </c>
      <c r="H3" s="11">
        <v>1975</v>
      </c>
      <c r="I3" s="8">
        <f>H4-H3</f>
        <v>325</v>
      </c>
      <c r="J3" s="9">
        <f>I3/(A4-A3)</f>
        <v>0.00325</v>
      </c>
      <c r="K3" s="1">
        <f>K2+0</f>
        <v>0</v>
      </c>
      <c r="L3" s="5">
        <f t="shared" si="0"/>
        <v>-400000</v>
      </c>
      <c r="M3" s="1">
        <f t="shared" si="1"/>
        <v>0</v>
      </c>
      <c r="N3" s="1">
        <f t="shared" si="2"/>
        <v>1</v>
      </c>
      <c r="O3" s="1">
        <f t="shared" si="3"/>
        <v>0</v>
      </c>
      <c r="P3" s="1">
        <f t="shared" si="4"/>
        <v>0</v>
      </c>
      <c r="Q3" s="1">
        <f t="shared" si="5"/>
        <v>0</v>
      </c>
    </row>
    <row r="4" spans="1:17" ht="12.75">
      <c r="A4" s="14">
        <v>500000</v>
      </c>
      <c r="B4" s="7">
        <v>1300</v>
      </c>
      <c r="C4" s="8">
        <f aca="true" t="shared" si="7" ref="C4:C16">B5-B4</f>
        <v>275</v>
      </c>
      <c r="D4" s="9">
        <f aca="true" t="shared" si="8" ref="D4:D16">C4/(A5-A4)</f>
        <v>0.00275</v>
      </c>
      <c r="E4" s="10">
        <v>1800</v>
      </c>
      <c r="F4" s="8">
        <f>E5-E4</f>
        <v>300</v>
      </c>
      <c r="G4" s="9">
        <f aca="true" t="shared" si="9" ref="G4:G16">F4/(A5-A4)</f>
        <v>0.003</v>
      </c>
      <c r="H4" s="11">
        <v>2300</v>
      </c>
      <c r="I4" s="8">
        <f>H5-H4</f>
        <v>325</v>
      </c>
      <c r="J4" s="9">
        <f aca="true" t="shared" si="10" ref="J4:J16">I4/(A5-A4)</f>
        <v>0.00325</v>
      </c>
      <c r="K4" s="1">
        <f>K3+0</f>
        <v>0</v>
      </c>
      <c r="L4" s="5">
        <f t="shared" si="0"/>
        <v>-500000</v>
      </c>
      <c r="M4" s="1">
        <f t="shared" si="1"/>
        <v>0</v>
      </c>
      <c r="N4" s="1">
        <f t="shared" si="2"/>
        <v>1</v>
      </c>
      <c r="O4" s="1">
        <f t="shared" si="3"/>
        <v>0</v>
      </c>
      <c r="P4" s="1">
        <f t="shared" si="4"/>
        <v>0</v>
      </c>
      <c r="Q4" s="1">
        <f t="shared" si="5"/>
        <v>0</v>
      </c>
    </row>
    <row r="5" spans="1:17" ht="12.75">
      <c r="A5" s="14">
        <v>600000</v>
      </c>
      <c r="B5" s="7">
        <v>1575</v>
      </c>
      <c r="C5" s="8">
        <f t="shared" si="7"/>
        <v>200</v>
      </c>
      <c r="D5" s="9">
        <f t="shared" si="8"/>
        <v>0.002</v>
      </c>
      <c r="E5" s="10">
        <v>2100</v>
      </c>
      <c r="F5" s="8">
        <f>E6-E5</f>
        <v>300</v>
      </c>
      <c r="G5" s="9">
        <f t="shared" si="9"/>
        <v>0.003</v>
      </c>
      <c r="H5" s="11">
        <v>2625</v>
      </c>
      <c r="I5" s="8">
        <f>H6-H5</f>
        <v>400</v>
      </c>
      <c r="J5" s="9">
        <f t="shared" si="10"/>
        <v>0.004</v>
      </c>
      <c r="K5" s="1">
        <f>K4+0</f>
        <v>0</v>
      </c>
      <c r="L5" s="5">
        <f t="shared" si="0"/>
        <v>-600000</v>
      </c>
      <c r="M5" s="1">
        <f t="shared" si="1"/>
        <v>0</v>
      </c>
      <c r="N5" s="1">
        <f t="shared" si="2"/>
        <v>1</v>
      </c>
      <c r="O5" s="1">
        <f t="shared" si="3"/>
        <v>0</v>
      </c>
      <c r="P5" s="1">
        <f t="shared" si="4"/>
        <v>0</v>
      </c>
      <c r="Q5" s="1">
        <f t="shared" si="5"/>
        <v>0</v>
      </c>
    </row>
    <row r="6" spans="1:17" ht="12.75">
      <c r="A6" s="14">
        <v>700000</v>
      </c>
      <c r="B6" s="7">
        <v>1775</v>
      </c>
      <c r="C6" s="8">
        <f t="shared" si="7"/>
        <v>200</v>
      </c>
      <c r="D6" s="9">
        <f t="shared" si="8"/>
        <v>0.002</v>
      </c>
      <c r="E6" s="10">
        <v>2400</v>
      </c>
      <c r="F6" s="8">
        <f t="shared" si="6"/>
        <v>300</v>
      </c>
      <c r="G6" s="9">
        <f t="shared" si="9"/>
        <v>0.003</v>
      </c>
      <c r="H6" s="11">
        <v>3025</v>
      </c>
      <c r="I6" s="8">
        <f>H7-H6</f>
        <v>400</v>
      </c>
      <c r="J6" s="9">
        <f t="shared" si="10"/>
        <v>0.004</v>
      </c>
      <c r="K6" s="1">
        <f aca="true" t="shared" si="11" ref="K6:K17">K5+0</f>
        <v>0</v>
      </c>
      <c r="L6" s="5">
        <f t="shared" si="0"/>
        <v>-700000</v>
      </c>
      <c r="M6" s="1">
        <f t="shared" si="1"/>
        <v>0</v>
      </c>
      <c r="N6" s="1">
        <f t="shared" si="2"/>
        <v>1</v>
      </c>
      <c r="O6" s="1">
        <f t="shared" si="3"/>
        <v>0</v>
      </c>
      <c r="P6" s="1">
        <f t="shared" si="4"/>
        <v>0</v>
      </c>
      <c r="Q6" s="1">
        <f t="shared" si="5"/>
        <v>0</v>
      </c>
    </row>
    <row r="7" spans="1:17" ht="12.75">
      <c r="A7" s="14">
        <v>800000</v>
      </c>
      <c r="B7" s="7">
        <v>1975</v>
      </c>
      <c r="C7" s="8">
        <f t="shared" si="7"/>
        <v>200</v>
      </c>
      <c r="D7" s="9">
        <f t="shared" si="8"/>
        <v>0.002</v>
      </c>
      <c r="E7" s="10">
        <v>2700</v>
      </c>
      <c r="F7" s="8">
        <f t="shared" si="6"/>
        <v>300</v>
      </c>
      <c r="G7" s="9">
        <f t="shared" si="9"/>
        <v>0.003</v>
      </c>
      <c r="H7" s="11">
        <v>3425</v>
      </c>
      <c r="I7" s="8">
        <f aca="true" t="shared" si="12" ref="I7:I16">H8-H7</f>
        <v>400</v>
      </c>
      <c r="J7" s="9">
        <f t="shared" si="10"/>
        <v>0.004</v>
      </c>
      <c r="K7" s="1">
        <f t="shared" si="11"/>
        <v>0</v>
      </c>
      <c r="L7" s="5">
        <f t="shared" si="0"/>
        <v>-800000</v>
      </c>
      <c r="M7" s="1">
        <f t="shared" si="1"/>
        <v>0</v>
      </c>
      <c r="N7" s="1">
        <f t="shared" si="2"/>
        <v>1</v>
      </c>
      <c r="O7" s="1">
        <f t="shared" si="3"/>
        <v>0</v>
      </c>
      <c r="P7" s="1">
        <f t="shared" si="4"/>
        <v>0</v>
      </c>
      <c r="Q7" s="1">
        <f t="shared" si="5"/>
        <v>0</v>
      </c>
    </row>
    <row r="8" spans="1:17" ht="12.75">
      <c r="A8" s="14">
        <v>900000</v>
      </c>
      <c r="B8" s="7">
        <v>2175</v>
      </c>
      <c r="C8" s="8">
        <f t="shared" si="7"/>
        <v>200</v>
      </c>
      <c r="D8" s="9">
        <f t="shared" si="8"/>
        <v>0.002</v>
      </c>
      <c r="E8" s="10">
        <v>3000</v>
      </c>
      <c r="F8" s="8">
        <f t="shared" si="6"/>
        <v>300</v>
      </c>
      <c r="G8" s="9">
        <f t="shared" si="9"/>
        <v>0.003</v>
      </c>
      <c r="H8" s="11">
        <v>3825</v>
      </c>
      <c r="I8" s="8">
        <f t="shared" si="12"/>
        <v>400</v>
      </c>
      <c r="J8" s="9">
        <f t="shared" si="10"/>
        <v>0.004</v>
      </c>
      <c r="K8" s="1">
        <f t="shared" si="11"/>
        <v>0</v>
      </c>
      <c r="L8" s="5">
        <f t="shared" si="0"/>
        <v>-900000</v>
      </c>
      <c r="M8" s="1">
        <f t="shared" si="1"/>
        <v>0</v>
      </c>
      <c r="N8" s="1">
        <f t="shared" si="2"/>
        <v>1</v>
      </c>
      <c r="O8" s="1">
        <f t="shared" si="3"/>
        <v>0</v>
      </c>
      <c r="P8" s="1">
        <f t="shared" si="4"/>
        <v>0</v>
      </c>
      <c r="Q8" s="1">
        <f t="shared" si="5"/>
        <v>0</v>
      </c>
    </row>
    <row r="9" spans="1:17" ht="12.75">
      <c r="A9" s="14">
        <v>1000000</v>
      </c>
      <c r="B9" s="7">
        <v>2375</v>
      </c>
      <c r="C9" s="8">
        <f t="shared" si="7"/>
        <v>160</v>
      </c>
      <c r="D9" s="9">
        <f t="shared" si="8"/>
        <v>0.0008</v>
      </c>
      <c r="E9" s="10">
        <v>3300</v>
      </c>
      <c r="F9" s="8">
        <f t="shared" si="6"/>
        <v>200</v>
      </c>
      <c r="G9" s="9">
        <f t="shared" si="9"/>
        <v>0.001</v>
      </c>
      <c r="H9" s="11">
        <v>4225</v>
      </c>
      <c r="I9" s="8">
        <f t="shared" si="12"/>
        <v>240</v>
      </c>
      <c r="J9" s="9">
        <f t="shared" si="10"/>
        <v>0.0012</v>
      </c>
      <c r="K9" s="1">
        <f t="shared" si="11"/>
        <v>0</v>
      </c>
      <c r="L9" s="5">
        <f t="shared" si="0"/>
        <v>-1000000</v>
      </c>
      <c r="M9" s="1">
        <f t="shared" si="1"/>
        <v>0</v>
      </c>
      <c r="N9" s="1">
        <f t="shared" si="2"/>
        <v>1</v>
      </c>
      <c r="O9" s="1">
        <f t="shared" si="3"/>
        <v>0</v>
      </c>
      <c r="P9" s="1">
        <f t="shared" si="4"/>
        <v>0</v>
      </c>
      <c r="Q9" s="1">
        <f t="shared" si="5"/>
        <v>0</v>
      </c>
    </row>
    <row r="10" spans="1:17" ht="12.75">
      <c r="A10" s="14">
        <v>1200000</v>
      </c>
      <c r="B10" s="7">
        <v>2535</v>
      </c>
      <c r="C10" s="8">
        <f t="shared" si="7"/>
        <v>160</v>
      </c>
      <c r="D10" s="9">
        <f t="shared" si="8"/>
        <v>0.0008</v>
      </c>
      <c r="E10" s="10">
        <v>3500</v>
      </c>
      <c r="F10" s="8">
        <f t="shared" si="6"/>
        <v>200</v>
      </c>
      <c r="G10" s="9">
        <f t="shared" si="9"/>
        <v>0.001</v>
      </c>
      <c r="H10" s="11">
        <v>4465</v>
      </c>
      <c r="I10" s="8">
        <f t="shared" si="12"/>
        <v>240</v>
      </c>
      <c r="J10" s="9">
        <f t="shared" si="10"/>
        <v>0.0012</v>
      </c>
      <c r="K10" s="1">
        <f t="shared" si="11"/>
        <v>0</v>
      </c>
      <c r="L10" s="5">
        <f t="shared" si="0"/>
        <v>-1200000</v>
      </c>
      <c r="M10" s="1">
        <f t="shared" si="1"/>
        <v>0</v>
      </c>
      <c r="N10" s="1">
        <f t="shared" si="2"/>
        <v>1</v>
      </c>
      <c r="O10" s="1">
        <f t="shared" si="3"/>
        <v>0</v>
      </c>
      <c r="P10" s="1">
        <f t="shared" si="4"/>
        <v>0</v>
      </c>
      <c r="Q10" s="1">
        <f t="shared" si="5"/>
        <v>0</v>
      </c>
    </row>
    <row r="11" spans="1:17" ht="12.75">
      <c r="A11" s="14">
        <v>1400000</v>
      </c>
      <c r="B11" s="7">
        <v>2695</v>
      </c>
      <c r="C11" s="8">
        <f t="shared" si="7"/>
        <v>160</v>
      </c>
      <c r="D11" s="9">
        <f t="shared" si="8"/>
        <v>0.0008</v>
      </c>
      <c r="E11" s="10">
        <v>3700</v>
      </c>
      <c r="F11" s="8">
        <f t="shared" si="6"/>
        <v>200</v>
      </c>
      <c r="G11" s="9">
        <f t="shared" si="9"/>
        <v>0.001</v>
      </c>
      <c r="H11" s="11">
        <v>4705</v>
      </c>
      <c r="I11" s="8">
        <f t="shared" si="12"/>
        <v>240</v>
      </c>
      <c r="J11" s="9">
        <f t="shared" si="10"/>
        <v>0.0012</v>
      </c>
      <c r="K11" s="1">
        <f t="shared" si="11"/>
        <v>0</v>
      </c>
      <c r="L11" s="5">
        <f t="shared" si="0"/>
        <v>-1400000</v>
      </c>
      <c r="M11" s="1">
        <f t="shared" si="1"/>
        <v>0</v>
      </c>
      <c r="N11" s="1">
        <f t="shared" si="2"/>
        <v>1</v>
      </c>
      <c r="O11" s="1">
        <f t="shared" si="3"/>
        <v>0</v>
      </c>
      <c r="P11" s="1">
        <f t="shared" si="4"/>
        <v>0</v>
      </c>
      <c r="Q11" s="1">
        <f t="shared" si="5"/>
        <v>0</v>
      </c>
    </row>
    <row r="12" spans="1:17" ht="12.75">
      <c r="A12" s="14">
        <v>1600000</v>
      </c>
      <c r="B12" s="7">
        <v>2855</v>
      </c>
      <c r="C12" s="8">
        <f t="shared" si="7"/>
        <v>160</v>
      </c>
      <c r="D12" s="9">
        <f t="shared" si="8"/>
        <v>0.0008</v>
      </c>
      <c r="E12" s="10">
        <v>3900</v>
      </c>
      <c r="F12" s="8">
        <f t="shared" si="6"/>
        <v>200</v>
      </c>
      <c r="G12" s="9">
        <f t="shared" si="9"/>
        <v>0.001</v>
      </c>
      <c r="H12" s="11">
        <v>4945</v>
      </c>
      <c r="I12" s="8">
        <f t="shared" si="12"/>
        <v>240</v>
      </c>
      <c r="J12" s="9">
        <f t="shared" si="10"/>
        <v>0.0012</v>
      </c>
      <c r="K12" s="1">
        <f t="shared" si="11"/>
        <v>0</v>
      </c>
      <c r="L12" s="5">
        <f t="shared" si="0"/>
        <v>-1600000</v>
      </c>
      <c r="M12" s="1">
        <f t="shared" si="1"/>
        <v>0</v>
      </c>
      <c r="N12" s="1">
        <f t="shared" si="2"/>
        <v>1</v>
      </c>
      <c r="O12" s="1">
        <f t="shared" si="3"/>
        <v>0</v>
      </c>
      <c r="P12" s="1">
        <f t="shared" si="4"/>
        <v>0</v>
      </c>
      <c r="Q12" s="1">
        <f t="shared" si="5"/>
        <v>0</v>
      </c>
    </row>
    <row r="13" spans="1:17" ht="12.75">
      <c r="A13" s="14">
        <v>1800000</v>
      </c>
      <c r="B13" s="7">
        <v>3015</v>
      </c>
      <c r="C13" s="8">
        <f t="shared" si="7"/>
        <v>160</v>
      </c>
      <c r="D13" s="9">
        <f t="shared" si="8"/>
        <v>0.0008</v>
      </c>
      <c r="E13" s="10">
        <v>4100</v>
      </c>
      <c r="F13" s="8">
        <f t="shared" si="6"/>
        <v>200</v>
      </c>
      <c r="G13" s="9">
        <f t="shared" si="9"/>
        <v>0.001</v>
      </c>
      <c r="H13" s="11">
        <v>5185</v>
      </c>
      <c r="I13" s="8">
        <f t="shared" si="12"/>
        <v>240</v>
      </c>
      <c r="J13" s="9">
        <f t="shared" si="10"/>
        <v>0.0012</v>
      </c>
      <c r="K13" s="1">
        <f t="shared" si="11"/>
        <v>0</v>
      </c>
      <c r="L13" s="5">
        <f t="shared" si="0"/>
        <v>-1800000</v>
      </c>
      <c r="M13" s="1">
        <f t="shared" si="1"/>
        <v>0</v>
      </c>
      <c r="N13" s="1">
        <f t="shared" si="2"/>
        <v>1</v>
      </c>
      <c r="O13" s="1">
        <f t="shared" si="3"/>
        <v>0</v>
      </c>
      <c r="P13" s="1">
        <f t="shared" si="4"/>
        <v>0</v>
      </c>
      <c r="Q13" s="1">
        <f t="shared" si="5"/>
        <v>0</v>
      </c>
    </row>
    <row r="14" spans="1:17" ht="12.75">
      <c r="A14" s="14">
        <v>2000000</v>
      </c>
      <c r="B14" s="7">
        <v>3175</v>
      </c>
      <c r="C14" s="8">
        <f t="shared" si="7"/>
        <v>800</v>
      </c>
      <c r="D14" s="9">
        <f t="shared" si="8"/>
        <v>0.0008</v>
      </c>
      <c r="E14" s="10">
        <v>4300</v>
      </c>
      <c r="F14" s="8">
        <f t="shared" si="6"/>
        <v>1000</v>
      </c>
      <c r="G14" s="9">
        <f t="shared" si="9"/>
        <v>0.001</v>
      </c>
      <c r="H14" s="11">
        <v>5425</v>
      </c>
      <c r="I14" s="8">
        <f t="shared" si="12"/>
        <v>1200</v>
      </c>
      <c r="J14" s="9">
        <f t="shared" si="10"/>
        <v>0.0012</v>
      </c>
      <c r="K14" s="1">
        <f t="shared" si="11"/>
        <v>0</v>
      </c>
      <c r="L14" s="5">
        <f t="shared" si="0"/>
        <v>-2000000</v>
      </c>
      <c r="M14" s="1">
        <f t="shared" si="1"/>
        <v>0</v>
      </c>
      <c r="N14" s="1">
        <f t="shared" si="2"/>
        <v>1</v>
      </c>
      <c r="O14" s="1">
        <f t="shared" si="3"/>
        <v>0</v>
      </c>
      <c r="P14" s="1">
        <f t="shared" si="4"/>
        <v>0</v>
      </c>
      <c r="Q14" s="1">
        <f t="shared" si="5"/>
        <v>0</v>
      </c>
    </row>
    <row r="15" spans="1:17" ht="12.75">
      <c r="A15" s="14">
        <v>3000000</v>
      </c>
      <c r="B15" s="7">
        <v>3975</v>
      </c>
      <c r="C15" s="8">
        <f t="shared" si="7"/>
        <v>800</v>
      </c>
      <c r="D15" s="9">
        <f t="shared" si="8"/>
        <v>0.0008</v>
      </c>
      <c r="E15" s="10">
        <v>5300</v>
      </c>
      <c r="F15" s="8">
        <f t="shared" si="6"/>
        <v>1000</v>
      </c>
      <c r="G15" s="9">
        <f t="shared" si="9"/>
        <v>0.001</v>
      </c>
      <c r="H15" s="11">
        <v>6625</v>
      </c>
      <c r="I15" s="8">
        <f t="shared" si="12"/>
        <v>1200</v>
      </c>
      <c r="J15" s="9">
        <f t="shared" si="10"/>
        <v>0.0012</v>
      </c>
      <c r="K15" s="1">
        <f t="shared" si="11"/>
        <v>0</v>
      </c>
      <c r="L15" s="5">
        <f t="shared" si="0"/>
        <v>-3000000</v>
      </c>
      <c r="M15" s="1">
        <f t="shared" si="1"/>
        <v>0</v>
      </c>
      <c r="N15" s="1">
        <f t="shared" si="2"/>
        <v>1</v>
      </c>
      <c r="O15" s="1">
        <f t="shared" si="3"/>
        <v>0</v>
      </c>
      <c r="P15" s="1">
        <f t="shared" si="4"/>
        <v>0</v>
      </c>
      <c r="Q15" s="1">
        <f t="shared" si="5"/>
        <v>0</v>
      </c>
    </row>
    <row r="16" spans="1:17" ht="12.75">
      <c r="A16" s="14">
        <v>4000000</v>
      </c>
      <c r="B16" s="7">
        <v>4775</v>
      </c>
      <c r="C16" s="8">
        <f t="shared" si="7"/>
        <v>800</v>
      </c>
      <c r="D16" s="9">
        <f t="shared" si="8"/>
        <v>0.0008</v>
      </c>
      <c r="E16" s="10">
        <v>6300</v>
      </c>
      <c r="F16" s="8">
        <f t="shared" si="6"/>
        <v>1000</v>
      </c>
      <c r="G16" s="9">
        <f t="shared" si="9"/>
        <v>0.001</v>
      </c>
      <c r="H16" s="11">
        <v>7825</v>
      </c>
      <c r="I16" s="8">
        <f t="shared" si="12"/>
        <v>1200</v>
      </c>
      <c r="J16" s="9">
        <f t="shared" si="10"/>
        <v>0.0012</v>
      </c>
      <c r="K16" s="1">
        <f t="shared" si="11"/>
        <v>0</v>
      </c>
      <c r="L16" s="5">
        <f t="shared" si="0"/>
        <v>-4000000</v>
      </c>
      <c r="M16" s="1">
        <f t="shared" si="1"/>
        <v>0</v>
      </c>
      <c r="N16" s="1">
        <f t="shared" si="2"/>
        <v>1</v>
      </c>
      <c r="O16" s="1">
        <f t="shared" si="3"/>
        <v>0</v>
      </c>
      <c r="P16" s="1">
        <f t="shared" si="4"/>
        <v>0</v>
      </c>
      <c r="Q16" s="1">
        <f t="shared" si="5"/>
        <v>0</v>
      </c>
    </row>
    <row r="17" spans="1:17" ht="12.75">
      <c r="A17" s="14">
        <v>5000000</v>
      </c>
      <c r="B17" s="7">
        <v>5575</v>
      </c>
      <c r="C17" s="8">
        <v>800</v>
      </c>
      <c r="D17" s="9">
        <v>0.0008</v>
      </c>
      <c r="E17" s="10">
        <v>7300</v>
      </c>
      <c r="F17" s="8">
        <v>1000</v>
      </c>
      <c r="G17" s="9">
        <v>0.001</v>
      </c>
      <c r="H17" s="11">
        <v>9025</v>
      </c>
      <c r="I17" s="8">
        <v>1200</v>
      </c>
      <c r="J17" s="9">
        <v>0.0012</v>
      </c>
      <c r="K17" s="1">
        <f t="shared" si="11"/>
        <v>0</v>
      </c>
      <c r="L17" s="5">
        <f t="shared" si="0"/>
        <v>-5000000</v>
      </c>
      <c r="M17" s="1">
        <f t="shared" si="1"/>
        <v>0</v>
      </c>
      <c r="N17" s="1">
        <f>IF(M19=1,0,1)</f>
        <v>1</v>
      </c>
      <c r="O17" s="1">
        <f t="shared" si="3"/>
        <v>0</v>
      </c>
      <c r="P17" s="1">
        <f t="shared" si="4"/>
        <v>0</v>
      </c>
      <c r="Q17" s="1">
        <f t="shared" si="5"/>
        <v>0</v>
      </c>
    </row>
    <row r="18" spans="1:17" ht="12.75">
      <c r="A18" s="14"/>
      <c r="B18" s="7"/>
      <c r="C18" s="8"/>
      <c r="D18" s="9"/>
      <c r="E18" s="10"/>
      <c r="F18" s="8"/>
      <c r="G18" s="9"/>
      <c r="H18" s="11"/>
      <c r="I18" s="8"/>
      <c r="J18" s="9"/>
      <c r="K18" s="1"/>
      <c r="L18" s="5"/>
      <c r="M18" s="1"/>
      <c r="N18" s="1"/>
      <c r="O18" s="1">
        <f>IF(L17&gt;0,5575-O17,0)</f>
        <v>0</v>
      </c>
      <c r="P18" s="1">
        <f>IF(L17&gt;0,7300-P17,0)</f>
        <v>0</v>
      </c>
      <c r="Q18" s="1">
        <f>IF(L17&gt;0,9025-Q17,0)</f>
        <v>0</v>
      </c>
    </row>
    <row r="19" spans="1:17" ht="12.75">
      <c r="A19" s="6"/>
      <c r="B19" s="7"/>
      <c r="C19" s="8"/>
      <c r="D19" s="9"/>
      <c r="E19" s="10"/>
      <c r="F19" s="8"/>
      <c r="G19" s="9"/>
      <c r="H19" s="11"/>
      <c r="I19" s="8"/>
      <c r="J19" s="9"/>
      <c r="K19" s="1"/>
      <c r="L19" s="5"/>
      <c r="M19" s="1"/>
      <c r="N19" s="1"/>
      <c r="O19" s="1">
        <f>SUM(O1:O18)</f>
        <v>750</v>
      </c>
      <c r="P19" s="1">
        <f>SUM(P1:P18)</f>
        <v>1200</v>
      </c>
      <c r="Q19" s="1">
        <f>SUM(Q1:Q18)</f>
        <v>1650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7" ht="12.75">
      <c r="A1" s="1">
        <v>0</v>
      </c>
      <c r="B1" s="2">
        <v>510</v>
      </c>
      <c r="C1" s="1"/>
      <c r="D1" s="1"/>
      <c r="E1" s="3">
        <v>600</v>
      </c>
      <c r="F1" s="1"/>
      <c r="G1" s="1"/>
      <c r="H1" s="4">
        <v>690</v>
      </c>
      <c r="I1" s="1"/>
      <c r="J1" s="1"/>
      <c r="K1" s="1">
        <f>K2+0</f>
        <v>0</v>
      </c>
      <c r="L1" s="5">
        <f aca="true" t="shared" si="0" ref="L1:L17">K1-A1</f>
        <v>0</v>
      </c>
      <c r="M1" s="1">
        <f aca="true" t="shared" si="1" ref="M1:M17">IF(L1&lt;0,0,1)</f>
        <v>1</v>
      </c>
      <c r="N1" s="1">
        <f aca="true" t="shared" si="2" ref="N1:N16">IF(M2=1,0,1)</f>
        <v>1</v>
      </c>
      <c r="O1" s="1">
        <f aca="true" t="shared" si="3" ref="O1:O17">M1*N1*(B1+L1*D1)</f>
        <v>510</v>
      </c>
      <c r="P1" s="1">
        <f aca="true" t="shared" si="4" ref="P1:P17">M1*N1*(E1+L1*G1)</f>
        <v>600</v>
      </c>
      <c r="Q1" s="1">
        <f aca="true" t="shared" si="5" ref="Q1:Q17">M1*N1*(H1+L1*J1)</f>
        <v>690</v>
      </c>
    </row>
    <row r="2" spans="1:17" ht="12.75">
      <c r="A2" s="14">
        <v>100000</v>
      </c>
      <c r="B2" s="7">
        <v>510</v>
      </c>
      <c r="C2" s="8">
        <f>B3-B2</f>
        <v>85</v>
      </c>
      <c r="D2" s="9">
        <f>C2/(A3-A2)</f>
        <v>0.00085</v>
      </c>
      <c r="E2" s="10">
        <v>600</v>
      </c>
      <c r="F2" s="8">
        <f aca="true" t="shared" si="6" ref="F2:F16">E3-E2</f>
        <v>100</v>
      </c>
      <c r="G2" s="9">
        <f>F2/(A3-A2)</f>
        <v>0.001</v>
      </c>
      <c r="H2" s="11">
        <v>690</v>
      </c>
      <c r="I2" s="8">
        <f>H3-H2</f>
        <v>115</v>
      </c>
      <c r="J2" s="9">
        <f>I2/(A3-A2)</f>
        <v>0.00115</v>
      </c>
      <c r="K2" s="12">
        <f>Tabelle1!D6</f>
        <v>0</v>
      </c>
      <c r="L2" s="5">
        <f t="shared" si="0"/>
        <v>-100000</v>
      </c>
      <c r="M2" s="1">
        <f t="shared" si="1"/>
        <v>0</v>
      </c>
      <c r="N2" s="1">
        <f t="shared" si="2"/>
        <v>1</v>
      </c>
      <c r="O2" s="1">
        <f t="shared" si="3"/>
        <v>0</v>
      </c>
      <c r="P2" s="1">
        <f t="shared" si="4"/>
        <v>0</v>
      </c>
      <c r="Q2" s="1">
        <f t="shared" si="5"/>
        <v>0</v>
      </c>
    </row>
    <row r="3" spans="1:17" ht="12.75">
      <c r="A3" s="15">
        <v>200000</v>
      </c>
      <c r="B3" s="16">
        <v>595</v>
      </c>
      <c r="C3" s="8">
        <f>B4-B3</f>
        <v>170</v>
      </c>
      <c r="D3" s="9">
        <f>C3/(A4-A3)</f>
        <v>0.0017</v>
      </c>
      <c r="E3" s="17">
        <v>700</v>
      </c>
      <c r="F3" s="8">
        <f t="shared" si="6"/>
        <v>200</v>
      </c>
      <c r="G3" s="9">
        <f>F3/(A4-A3)</f>
        <v>0.002</v>
      </c>
      <c r="H3" s="18">
        <v>805</v>
      </c>
      <c r="I3" s="8">
        <f>H4-H3</f>
        <v>230</v>
      </c>
      <c r="J3" s="9">
        <f>I3/(A4-A3)</f>
        <v>0.0023</v>
      </c>
      <c r="K3" s="1">
        <f>K2+0</f>
        <v>0</v>
      </c>
      <c r="L3" s="5">
        <f t="shared" si="0"/>
        <v>-200000</v>
      </c>
      <c r="M3" s="1">
        <f t="shared" si="1"/>
        <v>0</v>
      </c>
      <c r="N3" s="1">
        <f t="shared" si="2"/>
        <v>1</v>
      </c>
      <c r="O3" s="1">
        <f t="shared" si="3"/>
        <v>0</v>
      </c>
      <c r="P3" s="1">
        <f t="shared" si="4"/>
        <v>0</v>
      </c>
      <c r="Q3" s="1">
        <f t="shared" si="5"/>
        <v>0</v>
      </c>
    </row>
    <row r="4" spans="1:17" ht="12.75">
      <c r="A4" s="15">
        <v>300000</v>
      </c>
      <c r="B4" s="16">
        <v>765</v>
      </c>
      <c r="C4" s="8">
        <f aca="true" t="shared" si="7" ref="C4:C16">B5-B4</f>
        <v>170</v>
      </c>
      <c r="D4" s="9">
        <f aca="true" t="shared" si="8" ref="D4:D16">C4/(A5-A4)</f>
        <v>0.0017</v>
      </c>
      <c r="E4" s="17">
        <v>900</v>
      </c>
      <c r="F4" s="8">
        <f>E5-E4</f>
        <v>200</v>
      </c>
      <c r="G4" s="9">
        <f aca="true" t="shared" si="9" ref="G4:G16">F4/(A5-A4)</f>
        <v>0.002</v>
      </c>
      <c r="H4" s="18">
        <v>1035</v>
      </c>
      <c r="I4" s="8">
        <f>H5-H4</f>
        <v>230</v>
      </c>
      <c r="J4" s="9">
        <f aca="true" t="shared" si="10" ref="J4:J16">I4/(A5-A4)</f>
        <v>0.0023</v>
      </c>
      <c r="K4" s="1">
        <f>K3+0</f>
        <v>0</v>
      </c>
      <c r="L4" s="5">
        <f t="shared" si="0"/>
        <v>-300000</v>
      </c>
      <c r="M4" s="1">
        <f t="shared" si="1"/>
        <v>0</v>
      </c>
      <c r="N4" s="1">
        <f t="shared" si="2"/>
        <v>1</v>
      </c>
      <c r="O4" s="1">
        <f t="shared" si="3"/>
        <v>0</v>
      </c>
      <c r="P4" s="1">
        <f t="shared" si="4"/>
        <v>0</v>
      </c>
      <c r="Q4" s="1">
        <f t="shared" si="5"/>
        <v>0</v>
      </c>
    </row>
    <row r="5" spans="1:17" ht="12.75">
      <c r="A5" s="15">
        <v>400000</v>
      </c>
      <c r="B5" s="16">
        <v>935</v>
      </c>
      <c r="C5" s="8">
        <f t="shared" si="7"/>
        <v>170</v>
      </c>
      <c r="D5" s="9">
        <f t="shared" si="8"/>
        <v>0.0017</v>
      </c>
      <c r="E5" s="17">
        <v>1100</v>
      </c>
      <c r="F5" s="8">
        <f>E6-E5</f>
        <v>200</v>
      </c>
      <c r="G5" s="9">
        <f t="shared" si="9"/>
        <v>0.002</v>
      </c>
      <c r="H5" s="18">
        <v>1265</v>
      </c>
      <c r="I5" s="8">
        <f>H6-H5</f>
        <v>230</v>
      </c>
      <c r="J5" s="9">
        <f t="shared" si="10"/>
        <v>0.0023</v>
      </c>
      <c r="K5" s="1">
        <f>K4+0</f>
        <v>0</v>
      </c>
      <c r="L5" s="5">
        <f t="shared" si="0"/>
        <v>-400000</v>
      </c>
      <c r="M5" s="1">
        <f t="shared" si="1"/>
        <v>0</v>
      </c>
      <c r="N5" s="1">
        <f t="shared" si="2"/>
        <v>1</v>
      </c>
      <c r="O5" s="1">
        <f t="shared" si="3"/>
        <v>0</v>
      </c>
      <c r="P5" s="1">
        <f t="shared" si="4"/>
        <v>0</v>
      </c>
      <c r="Q5" s="1">
        <f t="shared" si="5"/>
        <v>0</v>
      </c>
    </row>
    <row r="6" spans="1:17" ht="12.75">
      <c r="A6" s="15">
        <v>500000</v>
      </c>
      <c r="B6" s="16">
        <v>1105</v>
      </c>
      <c r="C6" s="8">
        <f t="shared" si="7"/>
        <v>170</v>
      </c>
      <c r="D6" s="9">
        <f t="shared" si="8"/>
        <v>0.0017</v>
      </c>
      <c r="E6" s="17">
        <v>1300</v>
      </c>
      <c r="F6" s="8">
        <f t="shared" si="6"/>
        <v>200</v>
      </c>
      <c r="G6" s="9">
        <f t="shared" si="9"/>
        <v>0.002</v>
      </c>
      <c r="H6" s="18">
        <v>1495</v>
      </c>
      <c r="I6" s="8">
        <f>H7-H6</f>
        <v>230</v>
      </c>
      <c r="J6" s="9">
        <f t="shared" si="10"/>
        <v>0.0023</v>
      </c>
      <c r="K6" s="1">
        <f aca="true" t="shared" si="11" ref="K6:K17">K5+0</f>
        <v>0</v>
      </c>
      <c r="L6" s="5">
        <f t="shared" si="0"/>
        <v>-500000</v>
      </c>
      <c r="M6" s="1">
        <f t="shared" si="1"/>
        <v>0</v>
      </c>
      <c r="N6" s="1">
        <f t="shared" si="2"/>
        <v>1</v>
      </c>
      <c r="O6" s="1">
        <f t="shared" si="3"/>
        <v>0</v>
      </c>
      <c r="P6" s="1">
        <f t="shared" si="4"/>
        <v>0</v>
      </c>
      <c r="Q6" s="1">
        <f t="shared" si="5"/>
        <v>0</v>
      </c>
    </row>
    <row r="7" spans="1:17" ht="12.75">
      <c r="A7" s="15">
        <v>600000</v>
      </c>
      <c r="B7" s="16">
        <v>1275</v>
      </c>
      <c r="C7" s="8">
        <f t="shared" si="7"/>
        <v>170</v>
      </c>
      <c r="D7" s="9">
        <f t="shared" si="8"/>
        <v>0.0017</v>
      </c>
      <c r="E7" s="17">
        <v>1500</v>
      </c>
      <c r="F7" s="8">
        <f t="shared" si="6"/>
        <v>200</v>
      </c>
      <c r="G7" s="9">
        <f t="shared" si="9"/>
        <v>0.002</v>
      </c>
      <c r="H7" s="18">
        <v>1725</v>
      </c>
      <c r="I7" s="8">
        <f aca="true" t="shared" si="12" ref="I7:I16">H8-H7</f>
        <v>230</v>
      </c>
      <c r="J7" s="9">
        <f t="shared" si="10"/>
        <v>0.0023</v>
      </c>
      <c r="K7" s="1">
        <f t="shared" si="11"/>
        <v>0</v>
      </c>
      <c r="L7" s="5">
        <f t="shared" si="0"/>
        <v>-600000</v>
      </c>
      <c r="M7" s="1">
        <f t="shared" si="1"/>
        <v>0</v>
      </c>
      <c r="N7" s="1">
        <f t="shared" si="2"/>
        <v>1</v>
      </c>
      <c r="O7" s="1">
        <f t="shared" si="3"/>
        <v>0</v>
      </c>
      <c r="P7" s="1">
        <f t="shared" si="4"/>
        <v>0</v>
      </c>
      <c r="Q7" s="1">
        <f t="shared" si="5"/>
        <v>0</v>
      </c>
    </row>
    <row r="8" spans="1:17" ht="12.75">
      <c r="A8" s="15">
        <v>700000</v>
      </c>
      <c r="B8" s="16">
        <v>1445</v>
      </c>
      <c r="C8" s="8">
        <f t="shared" si="7"/>
        <v>170</v>
      </c>
      <c r="D8" s="9">
        <f t="shared" si="8"/>
        <v>0.0017</v>
      </c>
      <c r="E8" s="17">
        <v>1700</v>
      </c>
      <c r="F8" s="8">
        <f t="shared" si="6"/>
        <v>200</v>
      </c>
      <c r="G8" s="9">
        <f t="shared" si="9"/>
        <v>0.002</v>
      </c>
      <c r="H8" s="18">
        <v>1955</v>
      </c>
      <c r="I8" s="8">
        <f t="shared" si="12"/>
        <v>230</v>
      </c>
      <c r="J8" s="9">
        <f t="shared" si="10"/>
        <v>0.0023</v>
      </c>
      <c r="K8" s="1">
        <f t="shared" si="11"/>
        <v>0</v>
      </c>
      <c r="L8" s="5">
        <f t="shared" si="0"/>
        <v>-700000</v>
      </c>
      <c r="M8" s="1">
        <f t="shared" si="1"/>
        <v>0</v>
      </c>
      <c r="N8" s="1">
        <f t="shared" si="2"/>
        <v>1</v>
      </c>
      <c r="O8" s="1">
        <f t="shared" si="3"/>
        <v>0</v>
      </c>
      <c r="P8" s="1">
        <f t="shared" si="4"/>
        <v>0</v>
      </c>
      <c r="Q8" s="1">
        <f t="shared" si="5"/>
        <v>0</v>
      </c>
    </row>
    <row r="9" spans="1:17" ht="12.75">
      <c r="A9" s="15">
        <v>800000</v>
      </c>
      <c r="B9" s="16">
        <v>1615</v>
      </c>
      <c r="C9" s="8">
        <f t="shared" si="7"/>
        <v>170</v>
      </c>
      <c r="D9" s="9">
        <f t="shared" si="8"/>
        <v>0.0017</v>
      </c>
      <c r="E9" s="17">
        <v>1900</v>
      </c>
      <c r="F9" s="8">
        <f t="shared" si="6"/>
        <v>200</v>
      </c>
      <c r="G9" s="9">
        <f t="shared" si="9"/>
        <v>0.002</v>
      </c>
      <c r="H9" s="18">
        <v>2185</v>
      </c>
      <c r="I9" s="8">
        <f t="shared" si="12"/>
        <v>230</v>
      </c>
      <c r="J9" s="9">
        <f t="shared" si="10"/>
        <v>0.0023</v>
      </c>
      <c r="K9" s="1">
        <f t="shared" si="11"/>
        <v>0</v>
      </c>
      <c r="L9" s="5">
        <f t="shared" si="0"/>
        <v>-800000</v>
      </c>
      <c r="M9" s="1">
        <f t="shared" si="1"/>
        <v>0</v>
      </c>
      <c r="N9" s="1">
        <f t="shared" si="2"/>
        <v>1</v>
      </c>
      <c r="O9" s="1">
        <f t="shared" si="3"/>
        <v>0</v>
      </c>
      <c r="P9" s="1">
        <f t="shared" si="4"/>
        <v>0</v>
      </c>
      <c r="Q9" s="1">
        <f t="shared" si="5"/>
        <v>0</v>
      </c>
    </row>
    <row r="10" spans="1:17" ht="12.75">
      <c r="A10" s="15">
        <v>900000</v>
      </c>
      <c r="B10" s="16">
        <v>1785</v>
      </c>
      <c r="C10" s="8">
        <f t="shared" si="7"/>
        <v>170</v>
      </c>
      <c r="D10" s="9">
        <f t="shared" si="8"/>
        <v>0.0017</v>
      </c>
      <c r="E10" s="17">
        <v>2100</v>
      </c>
      <c r="F10" s="8">
        <f t="shared" si="6"/>
        <v>200</v>
      </c>
      <c r="G10" s="9">
        <f t="shared" si="9"/>
        <v>0.002</v>
      </c>
      <c r="H10" s="18">
        <v>2415</v>
      </c>
      <c r="I10" s="8">
        <f t="shared" si="12"/>
        <v>230</v>
      </c>
      <c r="J10" s="9">
        <f t="shared" si="10"/>
        <v>0.0023</v>
      </c>
      <c r="K10" s="1">
        <f t="shared" si="11"/>
        <v>0</v>
      </c>
      <c r="L10" s="5">
        <f t="shared" si="0"/>
        <v>-900000</v>
      </c>
      <c r="M10" s="1">
        <f t="shared" si="1"/>
        <v>0</v>
      </c>
      <c r="N10" s="1">
        <f t="shared" si="2"/>
        <v>1</v>
      </c>
      <c r="O10" s="1">
        <f t="shared" si="3"/>
        <v>0</v>
      </c>
      <c r="P10" s="1">
        <f t="shared" si="4"/>
        <v>0</v>
      </c>
      <c r="Q10" s="1">
        <f t="shared" si="5"/>
        <v>0</v>
      </c>
    </row>
    <row r="11" spans="1:17" ht="12.75">
      <c r="A11" s="15">
        <v>1000000</v>
      </c>
      <c r="B11" s="16">
        <v>1955</v>
      </c>
      <c r="C11" s="8">
        <f t="shared" si="7"/>
        <v>340</v>
      </c>
      <c r="D11" s="9">
        <f t="shared" si="8"/>
        <v>0.0017</v>
      </c>
      <c r="E11" s="17">
        <v>2300</v>
      </c>
      <c r="F11" s="8">
        <f t="shared" si="6"/>
        <v>400</v>
      </c>
      <c r="G11" s="9">
        <f t="shared" si="9"/>
        <v>0.002</v>
      </c>
      <c r="H11" s="18">
        <v>2645</v>
      </c>
      <c r="I11" s="8">
        <f t="shared" si="12"/>
        <v>460</v>
      </c>
      <c r="J11" s="9">
        <f t="shared" si="10"/>
        <v>0.0023</v>
      </c>
      <c r="K11" s="1">
        <f t="shared" si="11"/>
        <v>0</v>
      </c>
      <c r="L11" s="5">
        <f t="shared" si="0"/>
        <v>-1000000</v>
      </c>
      <c r="M11" s="1">
        <f t="shared" si="1"/>
        <v>0</v>
      </c>
      <c r="N11" s="1">
        <f t="shared" si="2"/>
        <v>1</v>
      </c>
      <c r="O11" s="1">
        <f t="shared" si="3"/>
        <v>0</v>
      </c>
      <c r="P11" s="1">
        <f t="shared" si="4"/>
        <v>0</v>
      </c>
      <c r="Q11" s="1">
        <f t="shared" si="5"/>
        <v>0</v>
      </c>
    </row>
    <row r="12" spans="1:17" ht="12.75">
      <c r="A12" s="15">
        <v>1200000</v>
      </c>
      <c r="B12" s="16">
        <v>2295</v>
      </c>
      <c r="C12" s="8">
        <f t="shared" si="7"/>
        <v>340</v>
      </c>
      <c r="D12" s="9">
        <f t="shared" si="8"/>
        <v>0.0017</v>
      </c>
      <c r="E12" s="17">
        <v>2700</v>
      </c>
      <c r="F12" s="8">
        <f t="shared" si="6"/>
        <v>400</v>
      </c>
      <c r="G12" s="9">
        <f t="shared" si="9"/>
        <v>0.002</v>
      </c>
      <c r="H12" s="18">
        <v>3105</v>
      </c>
      <c r="I12" s="8">
        <f t="shared" si="12"/>
        <v>460</v>
      </c>
      <c r="J12" s="9">
        <f t="shared" si="10"/>
        <v>0.0023</v>
      </c>
      <c r="K12" s="1">
        <f t="shared" si="11"/>
        <v>0</v>
      </c>
      <c r="L12" s="5">
        <f t="shared" si="0"/>
        <v>-1200000</v>
      </c>
      <c r="M12" s="1">
        <f t="shared" si="1"/>
        <v>0</v>
      </c>
      <c r="N12" s="1">
        <f t="shared" si="2"/>
        <v>1</v>
      </c>
      <c r="O12" s="1">
        <f t="shared" si="3"/>
        <v>0</v>
      </c>
      <c r="P12" s="1">
        <f t="shared" si="4"/>
        <v>0</v>
      </c>
      <c r="Q12" s="1">
        <f t="shared" si="5"/>
        <v>0</v>
      </c>
    </row>
    <row r="13" spans="1:17" ht="12.75">
      <c r="A13" s="15">
        <v>1400000</v>
      </c>
      <c r="B13" s="16">
        <v>2635</v>
      </c>
      <c r="C13" s="8">
        <f t="shared" si="7"/>
        <v>340</v>
      </c>
      <c r="D13" s="9">
        <f t="shared" si="8"/>
        <v>0.0017</v>
      </c>
      <c r="E13" s="17">
        <v>3100</v>
      </c>
      <c r="F13" s="8">
        <f t="shared" si="6"/>
        <v>400</v>
      </c>
      <c r="G13" s="9">
        <f t="shared" si="9"/>
        <v>0.002</v>
      </c>
      <c r="H13" s="18">
        <v>3565</v>
      </c>
      <c r="I13" s="8">
        <f t="shared" si="12"/>
        <v>460</v>
      </c>
      <c r="J13" s="9">
        <f t="shared" si="10"/>
        <v>0.0023</v>
      </c>
      <c r="K13" s="1">
        <f t="shared" si="11"/>
        <v>0</v>
      </c>
      <c r="L13" s="5">
        <f t="shared" si="0"/>
        <v>-1400000</v>
      </c>
      <c r="M13" s="1">
        <f t="shared" si="1"/>
        <v>0</v>
      </c>
      <c r="N13" s="1">
        <f t="shared" si="2"/>
        <v>1</v>
      </c>
      <c r="O13" s="1">
        <f t="shared" si="3"/>
        <v>0</v>
      </c>
      <c r="P13" s="1">
        <f t="shared" si="4"/>
        <v>0</v>
      </c>
      <c r="Q13" s="1">
        <f t="shared" si="5"/>
        <v>0</v>
      </c>
    </row>
    <row r="14" spans="1:17" ht="12.75">
      <c r="A14" s="15">
        <v>1600000</v>
      </c>
      <c r="B14" s="16">
        <v>2975</v>
      </c>
      <c r="C14" s="8">
        <f t="shared" si="7"/>
        <v>340</v>
      </c>
      <c r="D14" s="9">
        <f t="shared" si="8"/>
        <v>0.0017</v>
      </c>
      <c r="E14" s="17">
        <v>3500</v>
      </c>
      <c r="F14" s="8">
        <f t="shared" si="6"/>
        <v>400</v>
      </c>
      <c r="G14" s="9">
        <f t="shared" si="9"/>
        <v>0.002</v>
      </c>
      <c r="H14" s="18">
        <v>4025</v>
      </c>
      <c r="I14" s="8">
        <f t="shared" si="12"/>
        <v>460</v>
      </c>
      <c r="J14" s="9">
        <f t="shared" si="10"/>
        <v>0.0023</v>
      </c>
      <c r="K14" s="1">
        <f t="shared" si="11"/>
        <v>0</v>
      </c>
      <c r="L14" s="5">
        <f t="shared" si="0"/>
        <v>-1600000</v>
      </c>
      <c r="M14" s="1">
        <f t="shared" si="1"/>
        <v>0</v>
      </c>
      <c r="N14" s="1">
        <f t="shared" si="2"/>
        <v>1</v>
      </c>
      <c r="O14" s="1">
        <f t="shared" si="3"/>
        <v>0</v>
      </c>
      <c r="P14" s="1">
        <f t="shared" si="4"/>
        <v>0</v>
      </c>
      <c r="Q14" s="1">
        <f t="shared" si="5"/>
        <v>0</v>
      </c>
    </row>
    <row r="15" spans="1:17" ht="12.75">
      <c r="A15" s="15">
        <v>1800000</v>
      </c>
      <c r="B15" s="16">
        <v>3315</v>
      </c>
      <c r="C15" s="8">
        <f t="shared" si="7"/>
        <v>340</v>
      </c>
      <c r="D15" s="9">
        <f t="shared" si="8"/>
        <v>0.0017</v>
      </c>
      <c r="E15" s="17">
        <v>3900</v>
      </c>
      <c r="F15" s="8">
        <f t="shared" si="6"/>
        <v>400</v>
      </c>
      <c r="G15" s="9">
        <f t="shared" si="9"/>
        <v>0.002</v>
      </c>
      <c r="H15" s="18">
        <v>4485</v>
      </c>
      <c r="I15" s="8">
        <f t="shared" si="12"/>
        <v>460</v>
      </c>
      <c r="J15" s="9">
        <f t="shared" si="10"/>
        <v>0.0023</v>
      </c>
      <c r="K15" s="1">
        <f t="shared" si="11"/>
        <v>0</v>
      </c>
      <c r="L15" s="5">
        <f t="shared" si="0"/>
        <v>-1800000</v>
      </c>
      <c r="M15" s="1">
        <f t="shared" si="1"/>
        <v>0</v>
      </c>
      <c r="N15" s="1">
        <f t="shared" si="2"/>
        <v>1</v>
      </c>
      <c r="O15" s="1">
        <f t="shared" si="3"/>
        <v>0</v>
      </c>
      <c r="P15" s="1">
        <f t="shared" si="4"/>
        <v>0</v>
      </c>
      <c r="Q15" s="1">
        <f t="shared" si="5"/>
        <v>0</v>
      </c>
    </row>
    <row r="16" spans="1:17" ht="12.75">
      <c r="A16" s="15">
        <v>2000000</v>
      </c>
      <c r="B16" s="16">
        <v>3655</v>
      </c>
      <c r="C16" s="8">
        <f t="shared" si="7"/>
        <v>850</v>
      </c>
      <c r="D16" s="9">
        <f t="shared" si="8"/>
        <v>0.0017</v>
      </c>
      <c r="E16" s="17">
        <v>4300</v>
      </c>
      <c r="F16" s="8">
        <f t="shared" si="6"/>
        <v>1000</v>
      </c>
      <c r="G16" s="9">
        <f t="shared" si="9"/>
        <v>0.002</v>
      </c>
      <c r="H16" s="18">
        <v>4945</v>
      </c>
      <c r="I16" s="8">
        <f t="shared" si="12"/>
        <v>1150</v>
      </c>
      <c r="J16" s="9">
        <f t="shared" si="10"/>
        <v>0.0023</v>
      </c>
      <c r="K16" s="1">
        <f t="shared" si="11"/>
        <v>0</v>
      </c>
      <c r="L16" s="5">
        <f t="shared" si="0"/>
        <v>-2000000</v>
      </c>
      <c r="M16" s="1">
        <f t="shared" si="1"/>
        <v>0</v>
      </c>
      <c r="N16" s="1">
        <f t="shared" si="2"/>
        <v>1</v>
      </c>
      <c r="O16" s="1">
        <f t="shared" si="3"/>
        <v>0</v>
      </c>
      <c r="P16" s="1">
        <f t="shared" si="4"/>
        <v>0</v>
      </c>
      <c r="Q16" s="1">
        <f t="shared" si="5"/>
        <v>0</v>
      </c>
    </row>
    <row r="17" spans="1:17" ht="12.75">
      <c r="A17" s="15">
        <v>2500000</v>
      </c>
      <c r="B17" s="16">
        <v>4505</v>
      </c>
      <c r="C17" s="8">
        <v>800</v>
      </c>
      <c r="D17" s="9">
        <v>0.0017</v>
      </c>
      <c r="E17" s="17">
        <v>5300</v>
      </c>
      <c r="F17" s="8">
        <v>1000</v>
      </c>
      <c r="G17" s="9">
        <v>0.002</v>
      </c>
      <c r="H17" s="18">
        <v>6095</v>
      </c>
      <c r="I17" s="8">
        <v>1200</v>
      </c>
      <c r="J17" s="9">
        <v>0.0023</v>
      </c>
      <c r="K17" s="1">
        <f t="shared" si="11"/>
        <v>0</v>
      </c>
      <c r="L17" s="5">
        <f t="shared" si="0"/>
        <v>-2500000</v>
      </c>
      <c r="M17" s="1">
        <f t="shared" si="1"/>
        <v>0</v>
      </c>
      <c r="N17" s="1">
        <f>IF(M19=1,0,1)</f>
        <v>1</v>
      </c>
      <c r="O17" s="1">
        <f t="shared" si="3"/>
        <v>0</v>
      </c>
      <c r="P17" s="1">
        <f t="shared" si="4"/>
        <v>0</v>
      </c>
      <c r="Q17" s="1">
        <f t="shared" si="5"/>
        <v>0</v>
      </c>
    </row>
    <row r="18" spans="1:17" ht="12.75">
      <c r="A18" s="14"/>
      <c r="B18" s="7"/>
      <c r="C18" s="8"/>
      <c r="D18" s="9"/>
      <c r="E18" s="10"/>
      <c r="F18" s="8"/>
      <c r="G18" s="9"/>
      <c r="H18" s="11"/>
      <c r="I18" s="8"/>
      <c r="J18" s="9"/>
      <c r="K18" s="1"/>
      <c r="L18" s="5"/>
      <c r="M18" s="1"/>
      <c r="N18" s="1"/>
      <c r="O18" s="1">
        <f>IF(L17&gt;0,4505-O17,0)</f>
        <v>0</v>
      </c>
      <c r="P18" s="1">
        <f>IF(L17&gt;0,5300-P17,0)</f>
        <v>0</v>
      </c>
      <c r="Q18" s="1">
        <f>IF(L17&gt;0,6095-Q17,0)</f>
        <v>0</v>
      </c>
    </row>
    <row r="19" spans="1:17" ht="12.75">
      <c r="A19" s="6"/>
      <c r="B19" s="7"/>
      <c r="C19" s="8"/>
      <c r="D19" s="9"/>
      <c r="E19" s="10"/>
      <c r="F19" s="8"/>
      <c r="G19" s="9"/>
      <c r="H19" s="11"/>
      <c r="I19" s="8"/>
      <c r="J19" s="9"/>
      <c r="K19" s="1"/>
      <c r="L19" s="5"/>
      <c r="M19" s="1"/>
      <c r="N19" s="1"/>
      <c r="O19" s="1">
        <f>SUM(O1:O18)</f>
        <v>510</v>
      </c>
      <c r="P19" s="1">
        <f>SUM(P1:P18)</f>
        <v>600</v>
      </c>
      <c r="Q19" s="1">
        <f>SUM(Q1:Q18)</f>
        <v>690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F1">
      <selection activeCell="F1" sqref="F1"/>
    </sheetView>
  </sheetViews>
  <sheetFormatPr defaultColWidth="11.421875" defaultRowHeight="12.75"/>
  <sheetData>
    <row r="1" spans="1:17" ht="12.75">
      <c r="A1" s="1">
        <v>0</v>
      </c>
      <c r="B1" s="2">
        <v>1000</v>
      </c>
      <c r="C1" s="1"/>
      <c r="D1" s="1"/>
      <c r="E1" s="3">
        <v>1300</v>
      </c>
      <c r="F1" s="1"/>
      <c r="G1" s="1"/>
      <c r="H1" s="4">
        <v>1600</v>
      </c>
      <c r="I1" s="1"/>
      <c r="J1" s="1"/>
      <c r="K1" s="1">
        <f>K2+0</f>
        <v>0</v>
      </c>
      <c r="L1" s="5">
        <f aca="true" t="shared" si="0" ref="L1:L17">K1-A1</f>
        <v>0</v>
      </c>
      <c r="M1" s="1">
        <f aca="true" t="shared" si="1" ref="M1:M17">IF(L1&lt;0,0,1)</f>
        <v>1</v>
      </c>
      <c r="N1" s="1">
        <f aca="true" t="shared" si="2" ref="N1:N16">IF(M2=1,0,1)</f>
        <v>1</v>
      </c>
      <c r="O1" s="1">
        <f aca="true" t="shared" si="3" ref="O1:O17">M1*N1*(B1+L1*D1)</f>
        <v>1000</v>
      </c>
      <c r="P1" s="1">
        <f aca="true" t="shared" si="4" ref="P1:P17">M1*N1*(E1+L1*G1)</f>
        <v>1300</v>
      </c>
      <c r="Q1" s="1">
        <f aca="true" t="shared" si="5" ref="Q1:Q17">M1*N1*(H1+L1*J1)</f>
        <v>1600</v>
      </c>
    </row>
    <row r="2" spans="1:17" ht="12.75">
      <c r="A2" s="6">
        <v>200000</v>
      </c>
      <c r="B2" s="7">
        <v>1000</v>
      </c>
      <c r="C2" s="8">
        <f>B3-B2</f>
        <v>150</v>
      </c>
      <c r="D2" s="9">
        <f>C2/(A3-A2)</f>
        <v>0.0015</v>
      </c>
      <c r="E2" s="10">
        <v>1300</v>
      </c>
      <c r="F2" s="8">
        <f aca="true" t="shared" si="6" ref="F2:F16">E3-E2</f>
        <v>200</v>
      </c>
      <c r="G2" s="9">
        <f>F2/(A3-A2)</f>
        <v>0.002</v>
      </c>
      <c r="H2" s="11">
        <v>1600</v>
      </c>
      <c r="I2" s="8">
        <f>H3-H2</f>
        <v>250</v>
      </c>
      <c r="J2" s="9">
        <f>I2/(A3-A2)</f>
        <v>0.0025</v>
      </c>
      <c r="K2" s="12">
        <f>Tabelle1!D6</f>
        <v>0</v>
      </c>
      <c r="L2" s="5">
        <f t="shared" si="0"/>
        <v>-200000</v>
      </c>
      <c r="M2" s="1">
        <f t="shared" si="1"/>
        <v>0</v>
      </c>
      <c r="N2" s="1">
        <f t="shared" si="2"/>
        <v>1</v>
      </c>
      <c r="O2" s="1">
        <f t="shared" si="3"/>
        <v>0</v>
      </c>
      <c r="P2" s="1">
        <f t="shared" si="4"/>
        <v>0</v>
      </c>
      <c r="Q2" s="1">
        <f t="shared" si="5"/>
        <v>0</v>
      </c>
    </row>
    <row r="3" spans="1:17" ht="12.75">
      <c r="A3" s="19">
        <v>300000</v>
      </c>
      <c r="B3" s="16">
        <v>1150</v>
      </c>
      <c r="C3" s="8">
        <f>B4-B3</f>
        <v>150</v>
      </c>
      <c r="D3" s="9">
        <f>C3/(A4-A3)</f>
        <v>0.0015</v>
      </c>
      <c r="E3" s="17">
        <v>1500</v>
      </c>
      <c r="F3" s="8">
        <f t="shared" si="6"/>
        <v>200</v>
      </c>
      <c r="G3" s="9">
        <f>F3/(A4-A3)</f>
        <v>0.002</v>
      </c>
      <c r="H3" s="18">
        <v>1850</v>
      </c>
      <c r="I3" s="8">
        <f>H4-H3</f>
        <v>250</v>
      </c>
      <c r="J3" s="9">
        <f>I3/(A4-A3)</f>
        <v>0.0025</v>
      </c>
      <c r="K3" s="1">
        <f>K2+0</f>
        <v>0</v>
      </c>
      <c r="L3" s="5">
        <f t="shared" si="0"/>
        <v>-300000</v>
      </c>
      <c r="M3" s="1">
        <f t="shared" si="1"/>
        <v>0</v>
      </c>
      <c r="N3" s="1">
        <f t="shared" si="2"/>
        <v>1</v>
      </c>
      <c r="O3" s="1">
        <f t="shared" si="3"/>
        <v>0</v>
      </c>
      <c r="P3" s="1">
        <f t="shared" si="4"/>
        <v>0</v>
      </c>
      <c r="Q3" s="1">
        <f t="shared" si="5"/>
        <v>0</v>
      </c>
    </row>
    <row r="4" spans="1:17" ht="12.75">
      <c r="A4" s="19">
        <v>400000</v>
      </c>
      <c r="B4" s="16">
        <v>1300</v>
      </c>
      <c r="C4" s="8">
        <f aca="true" t="shared" si="7" ref="C4:C16">B5-B4</f>
        <v>150</v>
      </c>
      <c r="D4" s="9">
        <f aca="true" t="shared" si="8" ref="D4:D16">C4/(A5-A4)</f>
        <v>0.0015</v>
      </c>
      <c r="E4" s="17">
        <v>1700</v>
      </c>
      <c r="F4" s="8">
        <f>E5-E4</f>
        <v>200</v>
      </c>
      <c r="G4" s="9">
        <f aca="true" t="shared" si="9" ref="G4:G16">F4/(A5-A4)</f>
        <v>0.002</v>
      </c>
      <c r="H4" s="18">
        <v>2100</v>
      </c>
      <c r="I4" s="8">
        <f>H5-H4</f>
        <v>250</v>
      </c>
      <c r="J4" s="9">
        <f aca="true" t="shared" si="10" ref="J4:J16">I4/(A5-A4)</f>
        <v>0.0025</v>
      </c>
      <c r="K4" s="1">
        <f>K3+0</f>
        <v>0</v>
      </c>
      <c r="L4" s="5">
        <f t="shared" si="0"/>
        <v>-400000</v>
      </c>
      <c r="M4" s="1">
        <f t="shared" si="1"/>
        <v>0</v>
      </c>
      <c r="N4" s="1">
        <f t="shared" si="2"/>
        <v>1</v>
      </c>
      <c r="O4" s="1">
        <f t="shared" si="3"/>
        <v>0</v>
      </c>
      <c r="P4" s="1">
        <f t="shared" si="4"/>
        <v>0</v>
      </c>
      <c r="Q4" s="1">
        <f t="shared" si="5"/>
        <v>0</v>
      </c>
    </row>
    <row r="5" spans="1:17" ht="12.75">
      <c r="A5" s="19">
        <v>500000</v>
      </c>
      <c r="B5" s="16">
        <v>1450</v>
      </c>
      <c r="C5" s="8">
        <f t="shared" si="7"/>
        <v>150</v>
      </c>
      <c r="D5" s="9">
        <f t="shared" si="8"/>
        <v>0.0015</v>
      </c>
      <c r="E5" s="17">
        <v>1900</v>
      </c>
      <c r="F5" s="8">
        <f>E6-E5</f>
        <v>200</v>
      </c>
      <c r="G5" s="9">
        <f t="shared" si="9"/>
        <v>0.002</v>
      </c>
      <c r="H5" s="18">
        <v>2350</v>
      </c>
      <c r="I5" s="8">
        <f>H6-H5</f>
        <v>250</v>
      </c>
      <c r="J5" s="9">
        <f t="shared" si="10"/>
        <v>0.0025</v>
      </c>
      <c r="K5" s="1">
        <f>K4+0</f>
        <v>0</v>
      </c>
      <c r="L5" s="5">
        <f t="shared" si="0"/>
        <v>-500000</v>
      </c>
      <c r="M5" s="1">
        <f t="shared" si="1"/>
        <v>0</v>
      </c>
      <c r="N5" s="1">
        <f t="shared" si="2"/>
        <v>1</v>
      </c>
      <c r="O5" s="1">
        <f t="shared" si="3"/>
        <v>0</v>
      </c>
      <c r="P5" s="1">
        <f t="shared" si="4"/>
        <v>0</v>
      </c>
      <c r="Q5" s="1">
        <f t="shared" si="5"/>
        <v>0</v>
      </c>
    </row>
    <row r="6" spans="1:17" ht="12.75">
      <c r="A6" s="19">
        <v>600000</v>
      </c>
      <c r="B6" s="16">
        <v>1600</v>
      </c>
      <c r="C6" s="8">
        <f t="shared" si="7"/>
        <v>150</v>
      </c>
      <c r="D6" s="9">
        <f t="shared" si="8"/>
        <v>0.0015</v>
      </c>
      <c r="E6" s="17">
        <v>2100</v>
      </c>
      <c r="F6" s="8">
        <f t="shared" si="6"/>
        <v>200</v>
      </c>
      <c r="G6" s="9">
        <f t="shared" si="9"/>
        <v>0.002</v>
      </c>
      <c r="H6" s="18">
        <v>2600</v>
      </c>
      <c r="I6" s="8">
        <f>H7-H6</f>
        <v>250</v>
      </c>
      <c r="J6" s="9">
        <f t="shared" si="10"/>
        <v>0.0025</v>
      </c>
      <c r="K6" s="1">
        <f aca="true" t="shared" si="11" ref="K6:K17">K5+0</f>
        <v>0</v>
      </c>
      <c r="L6" s="5">
        <f t="shared" si="0"/>
        <v>-600000</v>
      </c>
      <c r="M6" s="1">
        <f t="shared" si="1"/>
        <v>0</v>
      </c>
      <c r="N6" s="1">
        <f t="shared" si="2"/>
        <v>1</v>
      </c>
      <c r="O6" s="1">
        <f t="shared" si="3"/>
        <v>0</v>
      </c>
      <c r="P6" s="1">
        <f t="shared" si="4"/>
        <v>0</v>
      </c>
      <c r="Q6" s="1">
        <f t="shared" si="5"/>
        <v>0</v>
      </c>
    </row>
    <row r="7" spans="1:17" ht="12.75">
      <c r="A7" s="19">
        <v>700000</v>
      </c>
      <c r="B7" s="16">
        <v>1750</v>
      </c>
      <c r="C7" s="8">
        <f t="shared" si="7"/>
        <v>150</v>
      </c>
      <c r="D7" s="9">
        <f t="shared" si="8"/>
        <v>0.0015</v>
      </c>
      <c r="E7" s="17">
        <v>2300</v>
      </c>
      <c r="F7" s="8">
        <f t="shared" si="6"/>
        <v>200</v>
      </c>
      <c r="G7" s="9">
        <f t="shared" si="9"/>
        <v>0.002</v>
      </c>
      <c r="H7" s="18">
        <v>2850</v>
      </c>
      <c r="I7" s="8">
        <f aca="true" t="shared" si="12" ref="I7:I16">H8-H7</f>
        <v>250</v>
      </c>
      <c r="J7" s="9">
        <f t="shared" si="10"/>
        <v>0.0025</v>
      </c>
      <c r="K7" s="1">
        <f t="shared" si="11"/>
        <v>0</v>
      </c>
      <c r="L7" s="5">
        <f t="shared" si="0"/>
        <v>-700000</v>
      </c>
      <c r="M7" s="1">
        <f t="shared" si="1"/>
        <v>0</v>
      </c>
      <c r="N7" s="1">
        <f t="shared" si="2"/>
        <v>1</v>
      </c>
      <c r="O7" s="1">
        <f t="shared" si="3"/>
        <v>0</v>
      </c>
      <c r="P7" s="1">
        <f t="shared" si="4"/>
        <v>0</v>
      </c>
      <c r="Q7" s="1">
        <f t="shared" si="5"/>
        <v>0</v>
      </c>
    </row>
    <row r="8" spans="1:17" ht="12.75">
      <c r="A8" s="19">
        <v>800000</v>
      </c>
      <c r="B8" s="16">
        <v>1900</v>
      </c>
      <c r="C8" s="8">
        <f t="shared" si="7"/>
        <v>150</v>
      </c>
      <c r="D8" s="9">
        <f t="shared" si="8"/>
        <v>0.0015</v>
      </c>
      <c r="E8" s="17">
        <v>2500</v>
      </c>
      <c r="F8" s="8">
        <f t="shared" si="6"/>
        <v>200</v>
      </c>
      <c r="G8" s="9">
        <f t="shared" si="9"/>
        <v>0.002</v>
      </c>
      <c r="H8" s="18">
        <v>3100</v>
      </c>
      <c r="I8" s="8">
        <f t="shared" si="12"/>
        <v>250</v>
      </c>
      <c r="J8" s="9">
        <f t="shared" si="10"/>
        <v>0.0025</v>
      </c>
      <c r="K8" s="1">
        <f t="shared" si="11"/>
        <v>0</v>
      </c>
      <c r="L8" s="5">
        <f t="shared" si="0"/>
        <v>-800000</v>
      </c>
      <c r="M8" s="1">
        <f t="shared" si="1"/>
        <v>0</v>
      </c>
      <c r="N8" s="1">
        <f t="shared" si="2"/>
        <v>1</v>
      </c>
      <c r="O8" s="1">
        <f t="shared" si="3"/>
        <v>0</v>
      </c>
      <c r="P8" s="1">
        <f t="shared" si="4"/>
        <v>0</v>
      </c>
      <c r="Q8" s="1">
        <f t="shared" si="5"/>
        <v>0</v>
      </c>
    </row>
    <row r="9" spans="1:17" ht="12.75">
      <c r="A9" s="19">
        <v>900000</v>
      </c>
      <c r="B9" s="16">
        <v>2050</v>
      </c>
      <c r="C9" s="8">
        <f t="shared" si="7"/>
        <v>150</v>
      </c>
      <c r="D9" s="9">
        <f t="shared" si="8"/>
        <v>0.0015</v>
      </c>
      <c r="E9" s="17">
        <v>2700</v>
      </c>
      <c r="F9" s="8">
        <f t="shared" si="6"/>
        <v>200</v>
      </c>
      <c r="G9" s="9">
        <f t="shared" si="9"/>
        <v>0.002</v>
      </c>
      <c r="H9" s="18">
        <v>3350</v>
      </c>
      <c r="I9" s="8">
        <f t="shared" si="12"/>
        <v>250</v>
      </c>
      <c r="J9" s="9">
        <f t="shared" si="10"/>
        <v>0.0025</v>
      </c>
      <c r="K9" s="1">
        <f t="shared" si="11"/>
        <v>0</v>
      </c>
      <c r="L9" s="5">
        <f t="shared" si="0"/>
        <v>-900000</v>
      </c>
      <c r="M9" s="1">
        <f t="shared" si="1"/>
        <v>0</v>
      </c>
      <c r="N9" s="1">
        <f t="shared" si="2"/>
        <v>1</v>
      </c>
      <c r="O9" s="1">
        <f t="shared" si="3"/>
        <v>0</v>
      </c>
      <c r="P9" s="1">
        <f t="shared" si="4"/>
        <v>0</v>
      </c>
      <c r="Q9" s="1">
        <f t="shared" si="5"/>
        <v>0</v>
      </c>
    </row>
    <row r="10" spans="1:17" ht="12.75">
      <c r="A10" s="19">
        <v>1000000</v>
      </c>
      <c r="B10" s="16">
        <v>2200</v>
      </c>
      <c r="C10" s="8">
        <f t="shared" si="7"/>
        <v>750</v>
      </c>
      <c r="D10" s="9">
        <f t="shared" si="8"/>
        <v>0.00075</v>
      </c>
      <c r="E10" s="17">
        <v>2900</v>
      </c>
      <c r="F10" s="8">
        <f t="shared" si="6"/>
        <v>1000</v>
      </c>
      <c r="G10" s="9">
        <f t="shared" si="9"/>
        <v>0.001</v>
      </c>
      <c r="H10" s="18">
        <v>3600</v>
      </c>
      <c r="I10" s="8">
        <f t="shared" si="12"/>
        <v>1250</v>
      </c>
      <c r="J10" s="9">
        <f t="shared" si="10"/>
        <v>0.00125</v>
      </c>
      <c r="K10" s="1">
        <f t="shared" si="11"/>
        <v>0</v>
      </c>
      <c r="L10" s="5">
        <f t="shared" si="0"/>
        <v>-1000000</v>
      </c>
      <c r="M10" s="1">
        <f t="shared" si="1"/>
        <v>0</v>
      </c>
      <c r="N10" s="1">
        <f t="shared" si="2"/>
        <v>1</v>
      </c>
      <c r="O10" s="1">
        <f t="shared" si="3"/>
        <v>0</v>
      </c>
      <c r="P10" s="1">
        <f t="shared" si="4"/>
        <v>0</v>
      </c>
      <c r="Q10" s="1">
        <f t="shared" si="5"/>
        <v>0</v>
      </c>
    </row>
    <row r="11" spans="1:17" ht="12.75">
      <c r="A11" s="19">
        <v>2000000</v>
      </c>
      <c r="B11" s="16">
        <v>2950</v>
      </c>
      <c r="C11" s="8">
        <f t="shared" si="7"/>
        <v>750</v>
      </c>
      <c r="D11" s="9">
        <f t="shared" si="8"/>
        <v>0.00075</v>
      </c>
      <c r="E11" s="17">
        <v>3900</v>
      </c>
      <c r="F11" s="8">
        <f t="shared" si="6"/>
        <v>1000</v>
      </c>
      <c r="G11" s="9">
        <f t="shared" si="9"/>
        <v>0.001</v>
      </c>
      <c r="H11" s="18">
        <v>4850</v>
      </c>
      <c r="I11" s="8">
        <f t="shared" si="12"/>
        <v>1250</v>
      </c>
      <c r="J11" s="9">
        <f t="shared" si="10"/>
        <v>0.00125</v>
      </c>
      <c r="K11" s="1">
        <f t="shared" si="11"/>
        <v>0</v>
      </c>
      <c r="L11" s="5">
        <f t="shared" si="0"/>
        <v>-2000000</v>
      </c>
      <c r="M11" s="1">
        <f t="shared" si="1"/>
        <v>0</v>
      </c>
      <c r="N11" s="1">
        <f t="shared" si="2"/>
        <v>1</v>
      </c>
      <c r="O11" s="1">
        <f t="shared" si="3"/>
        <v>0</v>
      </c>
      <c r="P11" s="1">
        <f t="shared" si="4"/>
        <v>0</v>
      </c>
      <c r="Q11" s="1">
        <f t="shared" si="5"/>
        <v>0</v>
      </c>
    </row>
    <row r="12" spans="1:17" ht="12.75">
      <c r="A12" s="19">
        <v>3000000</v>
      </c>
      <c r="B12" s="16">
        <v>3700</v>
      </c>
      <c r="C12" s="8">
        <f t="shared" si="7"/>
        <v>750</v>
      </c>
      <c r="D12" s="9">
        <f t="shared" si="8"/>
        <v>0.00075</v>
      </c>
      <c r="E12" s="17">
        <v>4900</v>
      </c>
      <c r="F12" s="8">
        <f t="shared" si="6"/>
        <v>1000</v>
      </c>
      <c r="G12" s="9">
        <f t="shared" si="9"/>
        <v>0.001</v>
      </c>
      <c r="H12" s="18">
        <v>6100</v>
      </c>
      <c r="I12" s="8">
        <f t="shared" si="12"/>
        <v>1250</v>
      </c>
      <c r="J12" s="9">
        <f t="shared" si="10"/>
        <v>0.00125</v>
      </c>
      <c r="K12" s="1">
        <f t="shared" si="11"/>
        <v>0</v>
      </c>
      <c r="L12" s="5">
        <f t="shared" si="0"/>
        <v>-3000000</v>
      </c>
      <c r="M12" s="1">
        <f t="shared" si="1"/>
        <v>0</v>
      </c>
      <c r="N12" s="1">
        <f t="shared" si="2"/>
        <v>1</v>
      </c>
      <c r="O12" s="1">
        <f t="shared" si="3"/>
        <v>0</v>
      </c>
      <c r="P12" s="1">
        <f t="shared" si="4"/>
        <v>0</v>
      </c>
      <c r="Q12" s="1">
        <f t="shared" si="5"/>
        <v>0</v>
      </c>
    </row>
    <row r="13" spans="1:17" ht="12.75">
      <c r="A13" s="19">
        <v>4000000</v>
      </c>
      <c r="B13" s="16">
        <v>4450</v>
      </c>
      <c r="C13" s="8">
        <f t="shared" si="7"/>
        <v>750</v>
      </c>
      <c r="D13" s="9">
        <f t="shared" si="8"/>
        <v>0.00075</v>
      </c>
      <c r="E13" s="17">
        <v>5900</v>
      </c>
      <c r="F13" s="8">
        <f t="shared" si="6"/>
        <v>1000</v>
      </c>
      <c r="G13" s="9">
        <f t="shared" si="9"/>
        <v>0.001</v>
      </c>
      <c r="H13" s="18">
        <v>7350</v>
      </c>
      <c r="I13" s="8">
        <f t="shared" si="12"/>
        <v>1250</v>
      </c>
      <c r="J13" s="9">
        <f t="shared" si="10"/>
        <v>0.00125</v>
      </c>
      <c r="K13" s="1">
        <f t="shared" si="11"/>
        <v>0</v>
      </c>
      <c r="L13" s="5">
        <f t="shared" si="0"/>
        <v>-4000000</v>
      </c>
      <c r="M13" s="1">
        <f t="shared" si="1"/>
        <v>0</v>
      </c>
      <c r="N13" s="1">
        <f t="shared" si="2"/>
        <v>1</v>
      </c>
      <c r="O13" s="1">
        <f t="shared" si="3"/>
        <v>0</v>
      </c>
      <c r="P13" s="1">
        <f t="shared" si="4"/>
        <v>0</v>
      </c>
      <c r="Q13" s="1">
        <f t="shared" si="5"/>
        <v>0</v>
      </c>
    </row>
    <row r="14" spans="1:17" ht="12.75">
      <c r="A14" s="19">
        <v>5000000</v>
      </c>
      <c r="B14" s="16">
        <v>5200</v>
      </c>
      <c r="C14" s="8">
        <f t="shared" si="7"/>
        <v>3750</v>
      </c>
      <c r="D14" s="9">
        <f t="shared" si="8"/>
        <v>0.00075</v>
      </c>
      <c r="E14" s="17">
        <v>6900</v>
      </c>
      <c r="F14" s="8">
        <f t="shared" si="6"/>
        <v>5000</v>
      </c>
      <c r="G14" s="9">
        <f t="shared" si="9"/>
        <v>0.001</v>
      </c>
      <c r="H14" s="18">
        <v>8600</v>
      </c>
      <c r="I14" s="8">
        <f t="shared" si="12"/>
        <v>6250</v>
      </c>
      <c r="J14" s="9">
        <f t="shared" si="10"/>
        <v>0.00125</v>
      </c>
      <c r="K14" s="1">
        <f t="shared" si="11"/>
        <v>0</v>
      </c>
      <c r="L14" s="5">
        <f t="shared" si="0"/>
        <v>-5000000</v>
      </c>
      <c r="M14" s="1">
        <f t="shared" si="1"/>
        <v>0</v>
      </c>
      <c r="N14" s="1">
        <f t="shared" si="2"/>
        <v>1</v>
      </c>
      <c r="O14" s="1">
        <f t="shared" si="3"/>
        <v>0</v>
      </c>
      <c r="P14" s="1">
        <f t="shared" si="4"/>
        <v>0</v>
      </c>
      <c r="Q14" s="1">
        <f t="shared" si="5"/>
        <v>0</v>
      </c>
    </row>
    <row r="15" spans="1:17" ht="12.75">
      <c r="A15" s="19">
        <v>10000000</v>
      </c>
      <c r="B15" s="16">
        <v>8950</v>
      </c>
      <c r="C15" s="8">
        <f t="shared" si="7"/>
        <v>3750</v>
      </c>
      <c r="D15" s="9">
        <f t="shared" si="8"/>
        <v>0.00075</v>
      </c>
      <c r="E15" s="17">
        <v>11900</v>
      </c>
      <c r="F15" s="8">
        <f t="shared" si="6"/>
        <v>5000</v>
      </c>
      <c r="G15" s="9">
        <f t="shared" si="9"/>
        <v>0.001</v>
      </c>
      <c r="H15" s="18">
        <v>14850</v>
      </c>
      <c r="I15" s="8">
        <f t="shared" si="12"/>
        <v>6250</v>
      </c>
      <c r="J15" s="9">
        <f t="shared" si="10"/>
        <v>0.00125</v>
      </c>
      <c r="K15" s="1">
        <f t="shared" si="11"/>
        <v>0</v>
      </c>
      <c r="L15" s="5">
        <f t="shared" si="0"/>
        <v>-10000000</v>
      </c>
      <c r="M15" s="1">
        <f t="shared" si="1"/>
        <v>0</v>
      </c>
      <c r="N15" s="1">
        <f t="shared" si="2"/>
        <v>1</v>
      </c>
      <c r="O15" s="1">
        <f t="shared" si="3"/>
        <v>0</v>
      </c>
      <c r="P15" s="1">
        <f t="shared" si="4"/>
        <v>0</v>
      </c>
      <c r="Q15" s="1">
        <f t="shared" si="5"/>
        <v>0</v>
      </c>
    </row>
    <row r="16" spans="1:17" ht="12.75">
      <c r="A16" s="19">
        <v>15000000</v>
      </c>
      <c r="B16" s="16">
        <v>12700</v>
      </c>
      <c r="C16" s="8">
        <f t="shared" si="7"/>
        <v>3750</v>
      </c>
      <c r="D16" s="9">
        <f t="shared" si="8"/>
        <v>0.00075</v>
      </c>
      <c r="E16" s="17">
        <v>16900</v>
      </c>
      <c r="F16" s="8">
        <f t="shared" si="6"/>
        <v>5000</v>
      </c>
      <c r="G16" s="9">
        <f t="shared" si="9"/>
        <v>0.001</v>
      </c>
      <c r="H16" s="18">
        <v>21100</v>
      </c>
      <c r="I16" s="8">
        <f t="shared" si="12"/>
        <v>6250</v>
      </c>
      <c r="J16" s="9">
        <f t="shared" si="10"/>
        <v>0.00125</v>
      </c>
      <c r="K16" s="1">
        <f t="shared" si="11"/>
        <v>0</v>
      </c>
      <c r="L16" s="5">
        <f t="shared" si="0"/>
        <v>-15000000</v>
      </c>
      <c r="M16" s="1">
        <f t="shared" si="1"/>
        <v>0</v>
      </c>
      <c r="N16" s="1">
        <f t="shared" si="2"/>
        <v>1</v>
      </c>
      <c r="O16" s="1">
        <f t="shared" si="3"/>
        <v>0</v>
      </c>
      <c r="P16" s="1">
        <f t="shared" si="4"/>
        <v>0</v>
      </c>
      <c r="Q16" s="1">
        <f t="shared" si="5"/>
        <v>0</v>
      </c>
    </row>
    <row r="17" spans="1:17" ht="12.75">
      <c r="A17" s="19">
        <v>20000000</v>
      </c>
      <c r="B17" s="16">
        <v>16450</v>
      </c>
      <c r="C17" s="8">
        <v>800</v>
      </c>
      <c r="D17" s="9">
        <v>0.00075</v>
      </c>
      <c r="E17" s="17">
        <v>21900</v>
      </c>
      <c r="F17" s="8">
        <v>1000</v>
      </c>
      <c r="G17" s="9">
        <v>0.001</v>
      </c>
      <c r="H17" s="18">
        <v>27350</v>
      </c>
      <c r="I17" s="8">
        <v>1200</v>
      </c>
      <c r="J17" s="9">
        <v>0.00125</v>
      </c>
      <c r="K17" s="1">
        <f t="shared" si="11"/>
        <v>0</v>
      </c>
      <c r="L17" s="5">
        <f t="shared" si="0"/>
        <v>-20000000</v>
      </c>
      <c r="M17" s="1">
        <f t="shared" si="1"/>
        <v>0</v>
      </c>
      <c r="N17" s="1">
        <f>IF(M19=1,0,1)</f>
        <v>1</v>
      </c>
      <c r="O17" s="1">
        <f t="shared" si="3"/>
        <v>0</v>
      </c>
      <c r="P17" s="1">
        <f t="shared" si="4"/>
        <v>0</v>
      </c>
      <c r="Q17" s="1">
        <f t="shared" si="5"/>
        <v>0</v>
      </c>
    </row>
    <row r="18" spans="1:17" ht="12.75">
      <c r="A18" s="14"/>
      <c r="B18" s="7"/>
      <c r="C18" s="8"/>
      <c r="D18" s="9"/>
      <c r="E18" s="10"/>
      <c r="F18" s="8"/>
      <c r="G18" s="9"/>
      <c r="H18" s="11"/>
      <c r="I18" s="8"/>
      <c r="J18" s="9"/>
      <c r="K18" s="1"/>
      <c r="L18" s="5"/>
      <c r="M18" s="1"/>
      <c r="N18" s="1"/>
      <c r="O18" s="1">
        <f>IF(L17&gt;0,16450-O17,0)</f>
        <v>0</v>
      </c>
      <c r="P18" s="1">
        <f>IF(L17&gt;0,21900-P17,0)</f>
        <v>0</v>
      </c>
      <c r="Q18" s="1">
        <f>IF(L17&gt;0,27350-Q17,0)</f>
        <v>0</v>
      </c>
    </row>
    <row r="19" spans="1:17" ht="12.75">
      <c r="A19" s="6"/>
      <c r="B19" s="7"/>
      <c r="C19" s="8"/>
      <c r="D19" s="9"/>
      <c r="E19" s="10"/>
      <c r="F19" s="8"/>
      <c r="G19" s="9"/>
      <c r="H19" s="11"/>
      <c r="I19" s="8"/>
      <c r="J19" s="9"/>
      <c r="K19" s="1"/>
      <c r="L19" s="5"/>
      <c r="M19" s="1"/>
      <c r="N19" s="1"/>
      <c r="O19" s="1">
        <f>SUM(O1:O18)</f>
        <v>1000</v>
      </c>
      <c r="P19" s="1">
        <f>SUM(P1:P18)</f>
        <v>1300</v>
      </c>
      <c r="Q19" s="1">
        <f>SUM(Q1:Q18)</f>
        <v>1600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Bärtschi</dc:creator>
  <cp:keywords/>
  <dc:description/>
  <cp:lastModifiedBy>Bene</cp:lastModifiedBy>
  <cp:lastPrinted>2006-06-12T14:44:56Z</cp:lastPrinted>
  <dcterms:created xsi:type="dcterms:W3CDTF">2006-06-08T13:51:28Z</dcterms:created>
  <dcterms:modified xsi:type="dcterms:W3CDTF">2018-05-07T11:47:32Z</dcterms:modified>
  <cp:category/>
  <cp:version/>
  <cp:contentType/>
  <cp:contentStatus/>
</cp:coreProperties>
</file>